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Shared Folder\03. External Surveys\AAUP\AAUP - 2019-20\Final Form\"/>
    </mc:Choice>
  </mc:AlternateContent>
  <bookViews>
    <workbookView xWindow="0" yWindow="0" windowWidth="19155" windowHeight="6900" firstSheet="1" activeTab="6"/>
  </bookViews>
  <sheets>
    <sheet name="Instructions" sheetId="12" r:id="rId1"/>
    <sheet name="Form 1" sheetId="2" r:id="rId2"/>
    <sheet name="Form 2" sheetId="13" r:id="rId3"/>
    <sheet name="Form 3" sheetId="22" r:id="rId4"/>
    <sheet name="Form 4" sheetId="15" r:id="rId5"/>
    <sheet name="Form 5" sheetId="16" r:id="rId6"/>
    <sheet name="Form 6" sheetId="21" r:id="rId7"/>
    <sheet name="Form 3 Estimate" sheetId="23" r:id="rId8"/>
    <sheet name="Form 4 Estimate" sheetId="19" r:id="rId9"/>
    <sheet name="Validity Checks" sheetId="20" r:id="rId10"/>
    <sheet name="Macros" sheetId="11" state="hidden" r:id="rId11"/>
  </sheets>
  <definedNames>
    <definedName name="AAUPcategory" localSheetId="6">#REF!</definedName>
    <definedName name="AAUPcategory">'Form 1'!$P$15:$P$18</definedName>
    <definedName name="benefits" localSheetId="6">#REF!</definedName>
    <definedName name="benefits">'Form 1'!#REF!</definedName>
    <definedName name="Control" localSheetId="6">#REF!</definedName>
    <definedName name="Control">'Form 1'!$P$11:$P$13</definedName>
    <definedName name="decline" localSheetId="6">#REF!</definedName>
    <definedName name="decline">'Form 1'!#REF!</definedName>
    <definedName name="_xlnm.Print_Area" localSheetId="1">'Form 1'!$A$1:$K$28</definedName>
    <definedName name="tenure" localSheetId="6">#REF!</definedName>
    <definedName name="tenure">'Form 1'!#REF!</definedName>
    <definedName name="union" localSheetId="6">#REF!</definedName>
    <definedName name="union">'Form 1'!$P$27:$P$27</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20" l="1"/>
  <c r="H17" i="20"/>
  <c r="I16" i="20"/>
  <c r="H16" i="20"/>
  <c r="I15" i="20"/>
  <c r="H15" i="20"/>
  <c r="I14" i="20"/>
  <c r="H14" i="20"/>
  <c r="I13" i="20"/>
  <c r="H13" i="20"/>
  <c r="I12" i="20"/>
  <c r="H12" i="20"/>
  <c r="I9" i="20"/>
  <c r="H9" i="20"/>
  <c r="I8" i="20"/>
  <c r="H8" i="20"/>
  <c r="I7" i="20"/>
  <c r="H7" i="20"/>
  <c r="I6" i="20"/>
  <c r="H6" i="20"/>
  <c r="I5" i="20"/>
  <c r="H5" i="20"/>
  <c r="I4" i="20"/>
  <c r="H4" i="20"/>
  <c r="B17" i="22" l="1"/>
  <c r="C17" i="22"/>
  <c r="C16" i="22"/>
  <c r="C18" i="22" s="1"/>
  <c r="B16" i="22"/>
  <c r="C14" i="22"/>
  <c r="B14" i="22"/>
  <c r="C9" i="22"/>
  <c r="B9" i="22"/>
  <c r="B18" i="22" l="1"/>
  <c r="C13" i="13"/>
  <c r="C21" i="13"/>
  <c r="K21" i="2"/>
  <c r="C28" i="13" s="1"/>
  <c r="H13" i="13"/>
  <c r="H21" i="13"/>
  <c r="C12" i="15"/>
  <c r="H10" i="20" s="1"/>
  <c r="C22" i="15"/>
  <c r="H18" i="20" s="1"/>
  <c r="B27" i="15"/>
  <c r="B30" i="15"/>
  <c r="B26" i="15"/>
  <c r="B28" i="15"/>
  <c r="B29" i="15"/>
  <c r="B31" i="15"/>
  <c r="D22" i="15"/>
  <c r="B22" i="15"/>
  <c r="E21" i="15"/>
  <c r="J17" i="20" s="1"/>
  <c r="E20" i="15"/>
  <c r="J16" i="20" s="1"/>
  <c r="E19" i="15"/>
  <c r="J15" i="20" s="1"/>
  <c r="E18" i="15"/>
  <c r="J14" i="20" s="1"/>
  <c r="E17" i="15"/>
  <c r="J13" i="20" s="1"/>
  <c r="E16" i="15"/>
  <c r="J12" i="20" s="1"/>
  <c r="D12" i="15"/>
  <c r="B12" i="15"/>
  <c r="E11" i="15"/>
  <c r="J9" i="20" s="1"/>
  <c r="E10" i="15"/>
  <c r="J8" i="20" s="1"/>
  <c r="E9" i="15"/>
  <c r="J7" i="20" s="1"/>
  <c r="E8" i="15"/>
  <c r="J6" i="20" s="1"/>
  <c r="E7" i="15"/>
  <c r="J5" i="20" s="1"/>
  <c r="E6" i="15"/>
  <c r="J4" i="20" s="1"/>
  <c r="B28" i="13"/>
  <c r="D25" i="20" s="1"/>
  <c r="G28" i="13"/>
  <c r="B27" i="13"/>
  <c r="B24" i="20" s="1"/>
  <c r="G27" i="13"/>
  <c r="B26" i="13"/>
  <c r="G26" i="13"/>
  <c r="B25" i="13"/>
  <c r="G25" i="13"/>
  <c r="B24" i="13"/>
  <c r="G24" i="13"/>
  <c r="B23" i="13"/>
  <c r="B20" i="20" s="1"/>
  <c r="G23" i="13"/>
  <c r="B17" i="20"/>
  <c r="C17" i="20" s="1"/>
  <c r="B16" i="20"/>
  <c r="C16" i="20" s="1"/>
  <c r="B15" i="20"/>
  <c r="B14" i="20"/>
  <c r="C14" i="20" s="1"/>
  <c r="B13" i="20"/>
  <c r="C13" i="20" s="1"/>
  <c r="B12" i="20"/>
  <c r="C12" i="20" s="1"/>
  <c r="B9" i="20"/>
  <c r="C9" i="20" s="1"/>
  <c r="B8" i="20"/>
  <c r="C8" i="20" s="1"/>
  <c r="B7" i="20"/>
  <c r="C7" i="20" s="1"/>
  <c r="B6" i="20"/>
  <c r="C6" i="20" s="1"/>
  <c r="B5" i="20"/>
  <c r="B4" i="20"/>
  <c r="C4" i="20" s="1"/>
  <c r="D23" i="13"/>
  <c r="D24" i="13"/>
  <c r="D25" i="13"/>
  <c r="D26" i="13"/>
  <c r="D27" i="13"/>
  <c r="D28" i="13"/>
  <c r="E23" i="13"/>
  <c r="E24" i="13"/>
  <c r="E25" i="13"/>
  <c r="E26" i="13"/>
  <c r="E27" i="13"/>
  <c r="E28" i="13"/>
  <c r="F23" i="13"/>
  <c r="F24" i="13"/>
  <c r="F25" i="13"/>
  <c r="F26" i="13"/>
  <c r="F27" i="13"/>
  <c r="F28" i="13"/>
  <c r="I23" i="13"/>
  <c r="I24" i="13"/>
  <c r="I25" i="13"/>
  <c r="I26" i="13"/>
  <c r="I27" i="13"/>
  <c r="I28" i="13"/>
  <c r="J23" i="13"/>
  <c r="J24" i="13"/>
  <c r="J25" i="13"/>
  <c r="J26" i="13"/>
  <c r="J27" i="13"/>
  <c r="J28" i="13"/>
  <c r="K23" i="13"/>
  <c r="K24" i="13"/>
  <c r="K25" i="13"/>
  <c r="K26" i="13"/>
  <c r="K27" i="13"/>
  <c r="K28" i="13"/>
  <c r="E24" i="20"/>
  <c r="D24" i="20"/>
  <c r="G21" i="13"/>
  <c r="B21" i="13"/>
  <c r="D21" i="13"/>
  <c r="E21" i="13"/>
  <c r="F21" i="13"/>
  <c r="I21" i="13"/>
  <c r="J21" i="13"/>
  <c r="K21" i="13"/>
  <c r="F17" i="20"/>
  <c r="E17" i="20"/>
  <c r="D17" i="20"/>
  <c r="F16" i="20"/>
  <c r="E16" i="20"/>
  <c r="D16" i="20"/>
  <c r="F15" i="20"/>
  <c r="E15" i="20"/>
  <c r="D15" i="20"/>
  <c r="F14" i="20"/>
  <c r="E14" i="20"/>
  <c r="D14" i="20"/>
  <c r="F13" i="20"/>
  <c r="E13" i="20"/>
  <c r="D13" i="20"/>
  <c r="F12" i="20"/>
  <c r="E12" i="20"/>
  <c r="D12" i="20"/>
  <c r="G13" i="13"/>
  <c r="E10" i="20" s="1"/>
  <c r="B13" i="13"/>
  <c r="B8" i="23" s="1"/>
  <c r="D13" i="13"/>
  <c r="E13" i="13"/>
  <c r="F13" i="13"/>
  <c r="I13" i="13"/>
  <c r="J13" i="13"/>
  <c r="K13" i="13"/>
  <c r="F9" i="20"/>
  <c r="E9" i="20"/>
  <c r="D9" i="20"/>
  <c r="F8" i="20"/>
  <c r="E8" i="20"/>
  <c r="D8" i="20"/>
  <c r="F7" i="20"/>
  <c r="E7" i="20"/>
  <c r="D7" i="20"/>
  <c r="F6" i="20"/>
  <c r="E6" i="20"/>
  <c r="D6" i="20"/>
  <c r="F5" i="20"/>
  <c r="E5" i="20"/>
  <c r="D5" i="20"/>
  <c r="F4" i="20"/>
  <c r="E4" i="20"/>
  <c r="D4" i="20"/>
  <c r="C20" i="19"/>
  <c r="D20" i="19" s="1"/>
  <c r="C19" i="19"/>
  <c r="D19" i="19" s="1"/>
  <c r="C18" i="19"/>
  <c r="D18" i="19" s="1"/>
  <c r="C17" i="19"/>
  <c r="D17" i="19" s="1"/>
  <c r="C16" i="19"/>
  <c r="D16" i="19" s="1"/>
  <c r="C15" i="19"/>
  <c r="C10" i="19"/>
  <c r="C9" i="19"/>
  <c r="D9" i="19" s="1"/>
  <c r="C8" i="19"/>
  <c r="D8" i="19" s="1"/>
  <c r="C7" i="19"/>
  <c r="D7" i="19" s="1"/>
  <c r="C6" i="19"/>
  <c r="D6" i="19" s="1"/>
  <c r="C5" i="19"/>
  <c r="D5" i="19" s="1"/>
  <c r="B25" i="19"/>
  <c r="B31" i="19" s="1"/>
  <c r="B26" i="19"/>
  <c r="B27" i="19"/>
  <c r="B28" i="19"/>
  <c r="B29" i="19"/>
  <c r="B30" i="19"/>
  <c r="D10" i="19"/>
  <c r="B21" i="19"/>
  <c r="B11" i="19"/>
  <c r="E22" i="15" l="1"/>
  <c r="J18" i="20" s="1"/>
  <c r="I18" i="20"/>
  <c r="E12" i="15"/>
  <c r="J10" i="20" s="1"/>
  <c r="I10" i="20"/>
  <c r="D18" i="20"/>
  <c r="B12" i="23"/>
  <c r="C12" i="23" s="1"/>
  <c r="F18" i="20"/>
  <c r="F10" i="20"/>
  <c r="D11" i="19"/>
  <c r="C8" i="23"/>
  <c r="C11" i="19"/>
  <c r="F29" i="13"/>
  <c r="B23" i="20"/>
  <c r="I29" i="13"/>
  <c r="C15" i="20"/>
  <c r="B21" i="20"/>
  <c r="B22" i="20"/>
  <c r="B18" i="20"/>
  <c r="J29" i="13"/>
  <c r="B29" i="13"/>
  <c r="C21" i="19"/>
  <c r="C29" i="19"/>
  <c r="D26" i="19"/>
  <c r="C31" i="15"/>
  <c r="H25" i="20" s="1"/>
  <c r="C28" i="19"/>
  <c r="D30" i="19"/>
  <c r="C26" i="13"/>
  <c r="D23" i="20" s="1"/>
  <c r="D28" i="19"/>
  <c r="C30" i="19"/>
  <c r="C25" i="19"/>
  <c r="D29" i="19"/>
  <c r="C26" i="19"/>
  <c r="C29" i="15"/>
  <c r="H23" i="20" s="1"/>
  <c r="D27" i="19"/>
  <c r="C32" i="15"/>
  <c r="C26" i="15"/>
  <c r="H20" i="20" s="1"/>
  <c r="D31" i="15"/>
  <c r="H26" i="13"/>
  <c r="E23" i="20" s="1"/>
  <c r="D26" i="15"/>
  <c r="H25" i="13"/>
  <c r="E22" i="20" s="1"/>
  <c r="C25" i="13"/>
  <c r="D22" i="20" s="1"/>
  <c r="C27" i="15"/>
  <c r="H21" i="20" s="1"/>
  <c r="D30" i="15"/>
  <c r="C23" i="13"/>
  <c r="D20" i="20" s="1"/>
  <c r="H27" i="13"/>
  <c r="D29" i="15"/>
  <c r="H24" i="13"/>
  <c r="E21" i="20" s="1"/>
  <c r="C27" i="13"/>
  <c r="C30" i="15"/>
  <c r="H24" i="20" s="1"/>
  <c r="D28" i="15"/>
  <c r="C24" i="13"/>
  <c r="D21" i="20" s="1"/>
  <c r="C28" i="15"/>
  <c r="H22" i="20" s="1"/>
  <c r="D27" i="15"/>
  <c r="B25" i="20"/>
  <c r="C25" i="20" s="1"/>
  <c r="E25" i="20"/>
  <c r="B10" i="20"/>
  <c r="E11" i="19"/>
  <c r="C5" i="20"/>
  <c r="K29" i="13"/>
  <c r="C24" i="20"/>
  <c r="D10" i="20"/>
  <c r="G29" i="13"/>
  <c r="E18" i="20"/>
  <c r="D29" i="13"/>
  <c r="C20" i="20"/>
  <c r="D15" i="19"/>
  <c r="C23" i="20"/>
  <c r="E29" i="13"/>
  <c r="C27" i="19"/>
  <c r="B32" i="15"/>
  <c r="H28" i="13"/>
  <c r="H23" i="13"/>
  <c r="E20" i="20" s="1"/>
  <c r="H26" i="20" l="1"/>
  <c r="C31" i="19"/>
  <c r="C10" i="20"/>
  <c r="G10" i="20"/>
  <c r="C18" i="20"/>
  <c r="G18" i="20"/>
  <c r="E29" i="15"/>
  <c r="J23" i="20" s="1"/>
  <c r="I23" i="20"/>
  <c r="E30" i="15"/>
  <c r="J24" i="20" s="1"/>
  <c r="I24" i="20"/>
  <c r="E27" i="15"/>
  <c r="J21" i="20" s="1"/>
  <c r="I21" i="20"/>
  <c r="E31" i="15"/>
  <c r="J25" i="20" s="1"/>
  <c r="I25" i="20"/>
  <c r="E28" i="15"/>
  <c r="J22" i="20" s="1"/>
  <c r="I22" i="20"/>
  <c r="E26" i="15"/>
  <c r="J20" i="20" s="1"/>
  <c r="I20" i="20"/>
  <c r="C21" i="20"/>
  <c r="C22" i="20"/>
  <c r="B26" i="20"/>
  <c r="E26" i="19"/>
  <c r="C29" i="13"/>
  <c r="D26" i="20" s="1"/>
  <c r="H29" i="13"/>
  <c r="E26" i="20" s="1"/>
  <c r="E29" i="19"/>
  <c r="E27" i="19"/>
  <c r="E30" i="19"/>
  <c r="F24" i="20"/>
  <c r="E28" i="19"/>
  <c r="F23" i="20"/>
  <c r="D32" i="15"/>
  <c r="F22" i="20"/>
  <c r="F21" i="20"/>
  <c r="F25" i="20"/>
  <c r="D21" i="19"/>
  <c r="E21" i="19" s="1"/>
  <c r="D25" i="19"/>
  <c r="F20" i="20"/>
  <c r="C26" i="20" l="1"/>
  <c r="G26" i="20"/>
  <c r="E32" i="15"/>
  <c r="J26" i="20" s="1"/>
  <c r="I26" i="20"/>
  <c r="F26" i="20"/>
  <c r="D31" i="19"/>
  <c r="E31" i="19" s="1"/>
  <c r="E25" i="19"/>
</calcChain>
</file>

<file path=xl/sharedStrings.xml><?xml version="1.0" encoding="utf-8"?>
<sst xmlns="http://schemas.openxmlformats.org/spreadsheetml/2006/main" count="381" uniqueCount="207">
  <si>
    <t xml:space="preserve">American Association of University Professors </t>
  </si>
  <si>
    <t xml:space="preserve"> </t>
  </si>
  <si>
    <t>Start</t>
  </si>
  <si>
    <t xml:space="preserve">https://research.aaup.org </t>
  </si>
  <si>
    <t>Instructions for Data Entry and Upload via Excel Spreadsheet</t>
  </si>
  <si>
    <t>Unit ID:</t>
  </si>
  <si>
    <t>Institution:</t>
  </si>
  <si>
    <t>Respondent Name:</t>
  </si>
  <si>
    <t>Phone Number:</t>
  </si>
  <si>
    <t>E-Mail Address:</t>
  </si>
  <si>
    <t>Survey Year:</t>
  </si>
  <si>
    <t>Form 1: Institutional Information</t>
  </si>
  <si>
    <t xml:space="preserve">Institutional Control </t>
  </si>
  <si>
    <t>Public</t>
  </si>
  <si>
    <t xml:space="preserve">Private Not-For-Profit </t>
  </si>
  <si>
    <t xml:space="preserve">AAUP Category </t>
  </si>
  <si>
    <t xml:space="preserve">Carnegie Classification </t>
  </si>
  <si>
    <t>Doctoral</t>
  </si>
  <si>
    <t>Master's</t>
  </si>
  <si>
    <t>Baccalaureate</t>
  </si>
  <si>
    <t>Associate's with Ranks</t>
  </si>
  <si>
    <t xml:space="preserve">Publication Footnote </t>
  </si>
  <si>
    <t>Private not-for-profit, 4-year or above</t>
  </si>
  <si>
    <t>Private for-profit, 4-year or above</t>
  </si>
  <si>
    <t xml:space="preserve">Conversion Factor </t>
  </si>
  <si>
    <t>Public, 2-year</t>
  </si>
  <si>
    <t>Private not-for-profit, 2-year</t>
  </si>
  <si>
    <t xml:space="preserve">Comments </t>
  </si>
  <si>
    <t>NO</t>
  </si>
  <si>
    <t xml:space="preserve">Additional Comments </t>
  </si>
  <si>
    <t>Do Not Know</t>
  </si>
  <si>
    <t>Associate's Colleges: High Transfer-Mixed Traditional/Nontraditional</t>
  </si>
  <si>
    <t>Associate's Colleges: High Transfer-High Nontraditional</t>
  </si>
  <si>
    <t>Associate's Colleges: Mixed Transfer/Career &amp; Technical-High Traditional</t>
  </si>
  <si>
    <t>Associate's Colleges: Mixed Transfer/Career &amp; Technical-Mixed Traditional/Nontraditional</t>
  </si>
  <si>
    <t>Associate's Colleges: Mixed Transfer/Career &amp; Technical-High Nontraditional</t>
  </si>
  <si>
    <t>Associate's Colleges: High Career &amp; Technical-High Traditional</t>
  </si>
  <si>
    <t>Associate's Colleges: High Career &amp; Technical-Mixed Traditional/Nontraditional</t>
  </si>
  <si>
    <t>Associate's Colleges: High Career &amp; Technical-High Nontraditional</t>
  </si>
  <si>
    <t>Special Focus Two-Year: Health Professions</t>
  </si>
  <si>
    <t>Special Focus Two-Year: Technical Professions</t>
  </si>
  <si>
    <t>Special Focus Two-Year: Arts &amp; Design</t>
  </si>
  <si>
    <t>Special Focus Two-Year: Other Fields</t>
  </si>
  <si>
    <t>Baccalaureate/Associate's Colleges: Associate's Dominant</t>
  </si>
  <si>
    <t>Doctoral Universities: Highest Research Activity</t>
  </si>
  <si>
    <t>Doctoral Universities: Higher Research Activity</t>
  </si>
  <si>
    <t>Doctoral Universities: Moderate Research Activity</t>
  </si>
  <si>
    <t>Master's Colleges &amp; Universities: Larger Programs</t>
  </si>
  <si>
    <t>Master's Colleges &amp; Universities: Medium Programs</t>
  </si>
  <si>
    <t>Master's Colleges &amp; Universities: Small Programs</t>
  </si>
  <si>
    <t>Baccalaureate Colleges: Arts &amp; Sciences Focus</t>
  </si>
  <si>
    <t>Baccalaureate Colleges: Diverse Fields</t>
  </si>
  <si>
    <t>Baccalaureate/Associate's Colleges: Mixed Baccalaureate/Associate's</t>
  </si>
  <si>
    <t>Special Focus Four-Year: Faith-Related Institutions</t>
  </si>
  <si>
    <t>Special Focus Four-Year: Medical Schools &amp; Centers</t>
  </si>
  <si>
    <t>Special Focus Four-Year: Other Health Professions Schools</t>
  </si>
  <si>
    <t>Special Focus Four-Year: Engineering Schools</t>
  </si>
  <si>
    <t>Special Focus Four-Year: Other Technology-Related Schools</t>
  </si>
  <si>
    <t>Special Focus Four-Year: Business &amp; Management Schools</t>
  </si>
  <si>
    <t>Special Focus Four-Year: Arts, Music &amp; Design Schools</t>
  </si>
  <si>
    <t>Special Focus Four-Year: Law Schools</t>
  </si>
  <si>
    <t>Special Focus Four-Year: Other Special Focus Institutions</t>
  </si>
  <si>
    <t>Tribal Colleges</t>
  </si>
  <si>
    <t>Not applicable, not in Carnegie universe (not accredited or nondegree-granting)</t>
  </si>
  <si>
    <t>Form 2: Number, Total Salaries, and Tenure Status of Full-Time Instructional Faculty</t>
  </si>
  <si>
    <t>MEN</t>
  </si>
  <si>
    <t>WOMEN</t>
  </si>
  <si>
    <t>Academic Rank</t>
  </si>
  <si>
    <t>Number of Faculty</t>
  </si>
  <si>
    <t>Total Contracted Salaries ($)</t>
  </si>
  <si>
    <t>Not Tenure-Track</t>
  </si>
  <si>
    <t>On Tenure-Track</t>
  </si>
  <si>
    <t>Tenured</t>
  </si>
  <si>
    <t>Section 1.  Faculty on 9-Month Contracts (Regardless of Number of Salary Installments)</t>
  </si>
  <si>
    <t>1.  Professor</t>
  </si>
  <si>
    <t>2.  Associate</t>
  </si>
  <si>
    <t>3.  Assistant</t>
  </si>
  <si>
    <t>4.  Instructor</t>
  </si>
  <si>
    <t>5.  Lecturer</t>
  </si>
  <si>
    <t>6.  No Rank</t>
  </si>
  <si>
    <t>7.  TOTAL</t>
  </si>
  <si>
    <t>Section 2.  Faculty on 11- or 12-Month Contracts (Actual Amounts)</t>
  </si>
  <si>
    <t xml:space="preserve">Section 3.  9-Month Contracts Plus 11- or 12-Month Contracts (Converts 11- or 12-Month Salaries and Calculates Automatically) </t>
  </si>
  <si>
    <t>Total Expenditure ($)</t>
  </si>
  <si>
    <t>Section 1.  Full-time Faculty on 9-Month Contracts</t>
  </si>
  <si>
    <t>Number of Continuing Faculty</t>
  </si>
  <si>
    <t>Total Salary Outlays</t>
  </si>
  <si>
    <t>Percentage Increase</t>
  </si>
  <si>
    <t>Section 3.  9-Month plus 12-Month Converted  (Calculates automatically)</t>
  </si>
  <si>
    <t xml:space="preserve">Confidentiality Notice:  </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</si>
  <si>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</si>
  <si>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</si>
  <si>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</si>
  <si>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</si>
  <si>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</si>
  <si>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</si>
  <si>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</si>
  <si>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</si>
  <si>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</si>
  <si>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</si>
  <si>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</si>
  <si>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t xml:space="preserve">Section 3. 9-Month plus 12-Month Converted  (Calculates automatically) </t>
  </si>
  <si>
    <t>Data Entry Validity Checks for Various Sections (See Instructions)</t>
  </si>
  <si>
    <t>Form 2 Salary and Tenure Status</t>
  </si>
  <si>
    <t>Form 3</t>
  </si>
  <si>
    <t>Form 4
Continuing Faculty</t>
  </si>
  <si>
    <t>9-Month</t>
  </si>
  <si>
    <t>Total Faculty</t>
  </si>
  <si>
    <t>Tenure Status</t>
  </si>
  <si>
    <t>Average
Men</t>
  </si>
  <si>
    <t>Average Women</t>
  </si>
  <si>
    <t>Outlays</t>
  </si>
  <si>
    <t>Benefits No.</t>
  </si>
  <si>
    <t>Percent Increase</t>
  </si>
  <si>
    <t>12-Month</t>
  </si>
  <si>
    <t>Combined converted</t>
  </si>
  <si>
    <t>In order to use this data file, please enable macros. In the “Security Warning” line above, click the Options button, choose “Enable this content” and then click OK.</t>
  </si>
  <si>
    <t>Semester</t>
  </si>
  <si>
    <t>Quarter</t>
  </si>
  <si>
    <t>Trimester</t>
  </si>
  <si>
    <t>Four-one-four plan</t>
  </si>
  <si>
    <t>Other academic year</t>
  </si>
  <si>
    <t>Differs by program</t>
  </si>
  <si>
    <t>Continuous</t>
  </si>
  <si>
    <t>American Association of University Professors 
Faculty Compensation Survey 2019-20</t>
  </si>
  <si>
    <t>Benefit</t>
  </si>
  <si>
    <t>All Ranks Combined</t>
  </si>
  <si>
    <t>Number Covered</t>
  </si>
  <si>
    <t>Retirement</t>
  </si>
  <si>
    <t>Total Health Insurance Premiums</t>
  </si>
  <si>
    <t>Total 9-month</t>
  </si>
  <si>
    <t>Total 12-month</t>
  </si>
  <si>
    <t>Section 3.  9-Month plus 12-Month converted**  (Calculates automatically)</t>
  </si>
  <si>
    <t>Section 1. Faculty on 9-Month Contracts (i.e., regardless of number of installments)</t>
  </si>
  <si>
    <t>Total All Faculty</t>
  </si>
  <si>
    <t>2019-20</t>
  </si>
  <si>
    <t xml:space="preserve">AAUP FCS System </t>
  </si>
  <si>
    <t>Displays previous year text, if any. Note any changes needed in the comment fields.</t>
  </si>
  <si>
    <t xml:space="preserve">Enter a conversion factor if faculty with 11- or 12-month contracts are reported separately. See Instructions Below  </t>
  </si>
  <si>
    <t>Please complete these first five fields for your own reference to ensure proper identification of this file. This information is optional and will not be uploaded to AAUP.</t>
  </si>
  <si>
    <t>Pre-populated by AAUP</t>
  </si>
  <si>
    <t>Pre-populated by AAUP if institution is part of a system for FCS data collection.</t>
  </si>
  <si>
    <t>Form 3: Institutional Expenditure on Benefits for Full-Time Instructional Faculty</t>
  </si>
  <si>
    <t>Full tuition waiver at this institution</t>
  </si>
  <si>
    <t>Partial tuition waiver at this institution</t>
  </si>
  <si>
    <t>Full tuition waiver at specified institutions through a consortium</t>
  </si>
  <si>
    <t>Partial tuition waiver at specified institutions through a consortium</t>
  </si>
  <si>
    <t>Other</t>
  </si>
  <si>
    <t>None</t>
  </si>
  <si>
    <t>If tuition benefit is "Other," please specify:</t>
  </si>
  <si>
    <t>Form 4: Salaries and Percentage Increase for Continuing Instructional Faculty, 2019-20</t>
  </si>
  <si>
    <t>in 2018-19</t>
  </si>
  <si>
    <t>Current Yr. (2019-20)</t>
  </si>
  <si>
    <t>Previous Yr. (2018-19)</t>
  </si>
  <si>
    <t>Form 5: Administrative Compensation 2019-20</t>
  </si>
  <si>
    <t>Form  6: Number and Per-Section Pay for Part-Time Instructional Faculty, 2018-19</t>
  </si>
  <si>
    <t>Part-Time Per Section Faculty</t>
  </si>
  <si>
    <t>Yes, all</t>
  </si>
  <si>
    <t>Some</t>
  </si>
  <si>
    <t>No</t>
  </si>
  <si>
    <t>Minimum Pay per Section</t>
  </si>
  <si>
    <t>Maximum Pay per Section</t>
  </si>
  <si>
    <t>Mean Pay per Section</t>
  </si>
  <si>
    <r>
      <t>Do Part-Time Per Section Faculty have Retirement Benefits?</t>
    </r>
    <r>
      <rPr>
        <b/>
        <vertAlign val="superscript"/>
        <sz val="12"/>
        <color rgb="FF000000"/>
        <rFont val="Arial"/>
        <family val="2"/>
      </rPr>
      <t>2</t>
    </r>
  </si>
  <si>
    <r>
      <t>Do Part-Time Per Section Faculty have Medical Benefits?</t>
    </r>
    <r>
      <rPr>
        <b/>
        <vertAlign val="superscript"/>
        <sz val="12"/>
        <color rgb="FF000000"/>
        <rFont val="Arial"/>
        <family val="2"/>
      </rPr>
      <t>2</t>
    </r>
  </si>
  <si>
    <r>
      <t>Calendar System</t>
    </r>
    <r>
      <rPr>
        <b/>
        <vertAlign val="superscript"/>
        <sz val="12"/>
        <color rgb="FF000000"/>
        <rFont val="Arial"/>
        <family val="2"/>
      </rPr>
      <t>3</t>
    </r>
  </si>
  <si>
    <r>
      <rPr>
        <b/>
        <sz val="10"/>
        <color rgb="FFB80000"/>
        <rFont val="Arial"/>
        <family val="2"/>
      </rPr>
      <t>Please Note:</t>
    </r>
    <r>
      <rPr>
        <sz val="10"/>
        <color rgb="FFB80000"/>
        <rFont val="Arial"/>
        <family val="2"/>
      </rPr>
      <t xml:space="preserve"> Individuals reported on this form should be only those who held faculty positions in BOTH 2019-20 and 2018-19. This number will almost always be smaller than that in Form 2. </t>
    </r>
    <r>
      <rPr>
        <b/>
        <sz val="10"/>
        <color rgb="FFB80000"/>
        <rFont val="Arial"/>
        <family val="2"/>
      </rPr>
      <t>Report individuals in the row for the rank the person held in 2018-19.</t>
    </r>
    <r>
      <rPr>
        <sz val="10"/>
        <color rgb="FFB80000"/>
        <rFont val="Arial"/>
        <family val="2"/>
      </rPr>
      <t xml:space="preserve"> For those institutions not able to complete Columns C or D, see the instructions and the Form 4 Estimate tab. Previous Year (2018-19) outlay is the last year's salary outlay for CURRENT continuing faculty members. Salaries of faculty who are no longer working at your institution or were newly hired for 2019-20 should NOT be included in Form 4.</t>
    </r>
  </si>
  <si>
    <r>
      <t xml:space="preserve">Dependent Tuition Benefits </t>
    </r>
    <r>
      <rPr>
        <sz val="11"/>
        <color rgb="FF000000"/>
        <rFont val="Arial"/>
        <family val="2"/>
      </rPr>
      <t>(select)</t>
    </r>
  </si>
  <si>
    <t>Faculty Compensation Survey 2019-20</t>
  </si>
  <si>
    <t xml:space="preserve">Instructions for using the Excel upload template </t>
  </si>
  <si>
    <t>Complete the Excel file using the instructions for each form. The main Instructions page is at https://research.aaup.org/instructions, and there are links at the bottom of each tab (form).</t>
  </si>
  <si>
    <r>
      <rPr>
        <b/>
        <sz val="11"/>
        <color rgb="FF000000"/>
        <rFont val="Arial"/>
        <family val="2"/>
      </rPr>
      <t xml:space="preserve">When all forms are complete, </t>
    </r>
    <r>
      <rPr>
        <sz val="11"/>
        <color rgb="FF000000"/>
        <rFont val="Arial"/>
        <family val="2"/>
      </rPr>
      <t>check the final tab labeled "Validity Checks." This section helps identify basic problems with the data. Make any corrections necessary. If there are no issues to correct, save the file.</t>
    </r>
  </si>
  <si>
    <t>Prior to uploading data from the spreadsheet to FCS website you must log in at https://research.aaup.org and "Start" the survey for the current year. Follow the portal instructions for uploading your Excel spreadsheet and validating your data for submission.</t>
  </si>
  <si>
    <r>
      <t xml:space="preserve">There are two options for entering FCS data: (1) The preferred method is to upload this Excel file to the FCS website. This file provides preliminary data validation and a record of your data submission for future reference. (2) You may also enter data directly online in the portal. </t>
    </r>
    <r>
      <rPr>
        <b/>
        <i/>
        <sz val="11"/>
        <color rgb="FF333333"/>
        <rFont val="Arial"/>
        <family val="2"/>
      </rPr>
      <t>Note that when you upload the Excel file it will replace any data previously entered for the current year.</t>
    </r>
  </si>
  <si>
    <r>
      <t xml:space="preserve">These figures will be used to produce an appendix where each institution's data will be reported individually.
Please note we are asking for data in this section from the </t>
    </r>
    <r>
      <rPr>
        <b/>
        <i/>
        <u/>
        <sz val="10"/>
        <color rgb="FFFF0000"/>
        <rFont val="Arial"/>
        <family val="2"/>
      </rPr>
      <t>previous</t>
    </r>
    <r>
      <rPr>
        <b/>
        <i/>
        <sz val="10"/>
        <color rgb="FFFF0000"/>
        <rFont val="Arial"/>
        <family val="2"/>
        <charset val="1"/>
      </rPr>
      <t xml:space="preserve"> academic year.</t>
    </r>
  </si>
  <si>
    <t>Form 3: Estimator for Retirement Benefits Expenditure (Optional)</t>
  </si>
  <si>
    <t>Section 1. Faculty on 9-Month Contracts</t>
  </si>
  <si>
    <t>If you do not have the actual dollar expenditure amount for retirement benefits, you may use a standard contribution rate here to calculate an estimate. Enter that estimate on Form 3 (it will not fill in automatically).</t>
  </si>
  <si>
    <t>Institutional Contribution Rate (%)</t>
  </si>
  <si>
    <t>Section 2. Faculty on 11- or 12-Month Contracts (i.e., on actual basis, no conversion)</t>
  </si>
  <si>
    <t>Estimated Expenditure
(enter on Form 3)</t>
  </si>
  <si>
    <t>Section 2. Faculty on 11- or 12-Month Contracts</t>
  </si>
  <si>
    <t>Avg. Sal. Curr. Yr.</t>
  </si>
  <si>
    <t>Avg. Sal. Prev. Yr.</t>
  </si>
  <si>
    <t>Section 2.  Full-time Faculty on 11- or 12-Month Contracts</t>
  </si>
  <si>
    <t>Form 4 Estimator: Estimate Salary Increase for Continuing Instructional Faculty, 2019-20
(Complete only if actual salary amounts are not available. This sheet provides an estimate for current and previous-year salary amounts, when entering the count of continuing faculty and a percentage increase. Enter values in columns B and E, and then copy and paste [values only] columns B-D to Form 4.)</t>
  </si>
  <si>
    <r>
      <rPr>
        <b/>
        <sz val="11"/>
        <color rgb="FF333333"/>
        <rFont val="Arial"/>
        <family val="2"/>
      </rPr>
      <t>Registration (for new users only):</t>
    </r>
    <r>
      <rPr>
        <sz val="11"/>
        <color rgb="FF333333"/>
        <rFont val="Arial"/>
        <family val="2"/>
      </rPr>
      <t xml:space="preserve"> If you are not certain whether you are registered in our system, click "Start" on the survey home page and enter your e-mail address. If you are registered in our system, you will have the option to reset your password, if needed. (Check your spam folder.) If there is an existing data manager or system admin for your institution, they can add you under "Manage Your Institution's Users" in the menu. To register a new account, click "Start" on the survey home page and enter your e-mail address; complete the required information, including designating an institution, and "Save." Your registration request will be submitted to AAUP Research for approval, and you will be notified by e-mail when your registration has been approved.</t>
    </r>
  </si>
  <si>
    <r>
      <rPr>
        <b/>
        <sz val="11"/>
        <color rgb="FF333333"/>
        <rFont val="Arial"/>
        <family val="2"/>
      </rPr>
      <t>Existing Users Login:</t>
    </r>
    <r>
      <rPr>
        <sz val="11"/>
        <color rgb="FF333333"/>
        <rFont val="Arial"/>
        <family val="2"/>
      </rPr>
      <t xml:space="preserve"> Log in using your e-mail address and password. If you forget your password, click the "Get a New Password" link and it will be e-mailed to you. Passwords are case-sensitive.</t>
    </r>
  </si>
  <si>
    <t>Prior to beginning data entry for a survey, please verify your personal contact information in the "Manage Your Account" section.</t>
  </si>
  <si>
    <r>
      <rPr>
        <u/>
        <sz val="11"/>
        <color rgb="FF000000"/>
        <rFont val="Arial"/>
        <family val="2"/>
      </rPr>
      <t>Note on copy/paste in the Excel file</t>
    </r>
    <r>
      <rPr>
        <sz val="11"/>
        <color rgb="FF000000"/>
        <rFont val="Arial"/>
        <family val="2"/>
      </rPr>
      <t xml:space="preserve">: Improperly formatted data may create problems for formulas built into the Excel file. For best results, if you want to copy data into the Excel file from another source, including another Excel file, use only the "Paste Values" function. If you need help with this feature, please contact AAUP Research at aaupfcs@aaup.org.   </t>
    </r>
  </si>
  <si>
    <t>© 2019 American Association of University Professors</t>
  </si>
  <si>
    <t>Instructions for completing Form 1 are available at</t>
  </si>
  <si>
    <t>https://research.aaup.org/instructions#form2</t>
  </si>
  <si>
    <t>https://research.aaup.org/instructions#form1</t>
  </si>
  <si>
    <t>Instructions for completing Form 2 are available at</t>
  </si>
  <si>
    <t>Instructions for completing Form 3 are available at</t>
  </si>
  <si>
    <t>https://research.aaup.org/instructions#form3</t>
  </si>
  <si>
    <t>Instructions for completing Form 4 are available at</t>
  </si>
  <si>
    <t>https://research.aaup.org/instructions#form4</t>
  </si>
  <si>
    <t>Instructions for completing Form 5 are available at</t>
  </si>
  <si>
    <t>https://research.aaup.org/instructions#form5</t>
  </si>
  <si>
    <t>Instructions for completing Form 6 are available at</t>
  </si>
  <si>
    <t>https://research.aaup.org/instructions#form6</t>
  </si>
  <si>
    <t xml:space="preserve">Florida Agricultural and Mechanical University </t>
  </si>
  <si>
    <t>Khoi Dinh To, PhD, Assistant Vice President, Institutional Research and Analytics</t>
  </si>
  <si>
    <t>oir@famu.edu</t>
  </si>
  <si>
    <t>850-561-2148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</si>
</sst>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_);_(@_)"/>
  </numFmts>
  <fonts count="52" x14ac:knownFonts="1">
    <font>
      <sz val="11"/>
      <color rgb="FF000000"/>
      <name val="Calibri"/>
    </font>
    <font>
      <b/>
      <sz val="12"/>
      <color rgb="FF000000"/>
      <name val="Arial"/>
      <family val="2"/>
    </font>
    <font>
      <sz val="10"/>
      <color rgb="FF000000"/>
      <name val="Arial"/>
      <family val="2"/>
    </font>
    <font>
      <b/>
      <i/>
      <sz val="12"/>
      <color rgb="FF000000"/>
      <name val="Arial"/>
      <family val="2"/>
    </font>
    <font>
      <b/>
      <sz val="14"/>
      <color rgb="FFC00000"/>
      <name val="Arial"/>
      <family val="2"/>
    </font>
    <font>
      <b/>
      <sz val="11"/>
      <color rgb="FF333333"/>
      <name val="Arial"/>
      <family val="2"/>
    </font>
    <font>
      <sz val="11"/>
      <color rgb="FF000000"/>
      <name val="Arial"/>
      <family val="2"/>
    </font>
    <font>
      <b/>
      <sz val="8"/>
      <color rgb="FF000000"/>
      <name val="Arial"/>
      <family val="2"/>
    </font>
    <font>
      <b/>
      <sz val="10"/>
      <color rgb="FF000000"/>
      <name val="Arial"/>
      <family val="2"/>
    </font>
    <font>
      <sz val="10"/>
      <color rgb="FF000000"/>
      <name val="Times New Roman"/>
      <family val="1"/>
    </font>
    <font>
      <sz val="12"/>
      <color rgb="FF000000"/>
      <name val="Arial"/>
      <family val="2"/>
    </font>
    <font>
      <sz val="10"/>
      <color rgb="FFFF00FF"/>
      <name val="Arial"/>
      <family val="2"/>
    </font>
    <font>
      <sz val="10"/>
      <color rgb="FFF2F2F2"/>
      <name val="Arial"/>
      <family val="2"/>
    </font>
    <font>
      <b/>
      <sz val="10"/>
      <color rgb="FFC50A45"/>
      <name val="Arial"/>
      <family val="2"/>
    </font>
    <font>
      <sz val="11"/>
      <color rgb="FFF2F2F2"/>
      <name val="Calibri"/>
      <family val="2"/>
    </font>
    <font>
      <b/>
      <sz val="10"/>
      <color rgb="FFF2F2F2"/>
      <name val="Arial"/>
      <family val="2"/>
    </font>
    <font>
      <b/>
      <sz val="11"/>
      <color rgb="FF000000"/>
      <name val="Arial"/>
      <family val="2"/>
    </font>
    <font>
      <b/>
      <sz val="10"/>
      <color rgb="FFC00000"/>
      <name val="Arial"/>
      <family val="2"/>
    </font>
    <font>
      <sz val="10"/>
      <color rgb="FF000000"/>
      <name val="Arial Narrow"/>
      <family val="2"/>
    </font>
    <font>
      <b/>
      <sz val="12"/>
      <color rgb="FFF2F2F2"/>
      <name val="Arial"/>
      <family val="2"/>
    </font>
    <font>
      <sz val="10"/>
      <color rgb="FFF2F2F2"/>
      <name val="Arial Narrow"/>
      <family val="2"/>
    </font>
    <font>
      <sz val="10"/>
      <color rgb="FFF2F2F2"/>
      <name val="Times New Roman"/>
      <family val="1"/>
    </font>
    <font>
      <b/>
      <sz val="8"/>
      <color rgb="FF000000"/>
      <name val="Times New Roman"/>
      <family val="1"/>
    </font>
    <font>
      <b/>
      <sz val="14"/>
      <color rgb="FF000000"/>
      <name val="Arial"/>
      <family val="2"/>
    </font>
    <font>
      <sz val="10"/>
      <color rgb="FFB80000"/>
      <name val="Arial"/>
      <family val="2"/>
    </font>
    <font>
      <b/>
      <sz val="10"/>
      <color rgb="FFB80000"/>
      <name val="Arial"/>
      <family val="2"/>
    </font>
    <font>
      <i/>
      <sz val="12"/>
      <color rgb="FF000000"/>
      <name val="Arial"/>
      <family val="2"/>
    </font>
    <font>
      <sz val="10"/>
      <color rgb="FF008000"/>
      <name val="Arial"/>
      <family val="2"/>
    </font>
    <font>
      <b/>
      <sz val="8"/>
      <color rgb="FF008000"/>
      <name val="Arial"/>
      <family val="2"/>
    </font>
    <font>
      <b/>
      <sz val="10"/>
      <color rgb="FF003399"/>
      <name val="Arial"/>
      <family val="2"/>
    </font>
    <font>
      <b/>
      <sz val="10"/>
      <color rgb="FF008000"/>
      <name val="Arial"/>
      <family val="2"/>
    </font>
    <font>
      <sz val="11"/>
      <color rgb="FF333333"/>
      <name val="Arial"/>
      <family val="2"/>
    </font>
    <font>
      <b/>
      <i/>
      <sz val="10"/>
      <color rgb="FF000000"/>
      <name val="Arial"/>
      <family val="2"/>
    </font>
    <font>
      <b/>
      <sz val="12"/>
      <color rgb="FFFFFFFF"/>
      <name val="Arial"/>
      <family val="2"/>
    </font>
    <font>
      <sz val="14"/>
      <color rgb="FF000000"/>
      <name val="Arial Rounded MT Bold"/>
      <family val="2"/>
    </font>
    <font>
      <b/>
      <sz val="10"/>
      <color theme="0" tint="-4.9989318521683403E-2"/>
      <name val="Arial"/>
      <family val="2"/>
    </font>
    <font>
      <sz val="11"/>
      <color rgb="FF000000"/>
      <name val="Calibri"/>
      <family val="2"/>
    </font>
    <font>
      <sz val="11"/>
      <color rgb="FFFFFFFF"/>
      <name val="Calibri"/>
      <family val="2"/>
      <charset val="1"/>
    </font>
    <font>
      <b/>
      <i/>
      <sz val="10"/>
      <color rgb="FFFF0000"/>
      <name val="Arial"/>
      <family val="2"/>
      <charset val="1"/>
    </font>
    <font>
      <b/>
      <sz val="11"/>
      <color rgb="FF000000"/>
      <name val="Calibri"/>
      <family val="2"/>
    </font>
    <font>
      <sz val="10"/>
      <color theme="1"/>
      <name val="Arial"/>
      <family val="2"/>
    </font>
    <font>
      <b/>
      <sz val="10"/>
      <name val="Arial"/>
      <family val="2"/>
    </font>
    <font>
      <i/>
      <sz val="11"/>
      <color rgb="FF000000"/>
      <name val="Calibri"/>
      <family val="2"/>
    </font>
    <font>
      <sz val="12"/>
      <color rgb="FFC00000"/>
      <name val="Arial"/>
      <family val="2"/>
    </font>
    <font>
      <b/>
      <vertAlign val="superscript"/>
      <sz val="12"/>
      <color rgb="FF000000"/>
      <name val="Arial"/>
      <family val="2"/>
    </font>
    <font>
      <b/>
      <i/>
      <sz val="12"/>
      <color rgb="FFC50A45"/>
      <name val="Arial"/>
      <family val="2"/>
    </font>
    <font>
      <b/>
      <i/>
      <sz val="11"/>
      <color rgb="FF333333"/>
      <name val="Arial"/>
      <family val="2"/>
    </font>
    <font>
      <b/>
      <i/>
      <u/>
      <sz val="10"/>
      <color rgb="FFFF0000"/>
      <name val="Arial"/>
      <family val="2"/>
    </font>
    <font>
      <sz val="11"/>
      <color theme="0" tint="-4.9989318521683403E-2"/>
      <name val="Calibri"/>
      <family val="2"/>
    </font>
    <font>
      <b/>
      <sz val="11"/>
      <color rgb="FF003399"/>
      <name val="Arial"/>
      <family val="2"/>
    </font>
    <font>
      <u/>
      <sz val="11"/>
      <color rgb="FF000000"/>
      <name val="Arial"/>
      <family val="2"/>
    </font>
    <font>
      <u/>
      <sz val="11"/>
      <color theme="10"/>
      <name val="Calibri"/>
      <family val="2"/>
    </font>
  </fonts>
  <fills count="13">
    <fill>
      <patternFill patternType="none"/>
    </fill>
    <fill>
      <patternFill patternType="gray125"/>
    </fill>
    <fill>
      <patternFill patternType="none"/>
    </fill>
    <fill>
      <patternFill patternType="solid">
        <fgColor rgb="FFF2F2F2"/>
        <bgColor rgb="FFFFFFFF"/>
      </patternFill>
    </fill>
    <fill>
      <patternFill patternType="solid">
        <fgColor rgb="FFFFFFFF"/>
        <bgColor rgb="FFF2F2F2"/>
      </patternFill>
    </fill>
    <fill>
      <patternFill patternType="solid">
        <fgColor rgb="FF262983"/>
        <bgColor rgb="FF232B77"/>
      </patternFill>
    </fill>
    <fill>
      <patternFill patternType="solid">
        <fgColor rgb="FFC50A45"/>
        <bgColor rgb="FFC00000"/>
      </patternFill>
    </fill>
    <fill>
      <patternFill patternType="solid">
        <fgColor rgb="FFFF6600"/>
        <bgColor rgb="FFFF9900"/>
      </patternFill>
    </fill>
    <fill>
      <patternFill patternType="solid">
        <fgColor theme="0" tint="-4.9989318521683403E-2"/>
        <bgColor indexed="64"/>
      </patternFill>
    </fill>
    <fill>
      <patternFill patternType="solid">
        <fgColor theme="0" tint="-4.9989318521683403E-2"/>
        <bgColor rgb="FFF2F2F2"/>
      </patternFill>
    </fill>
    <fill>
      <patternFill patternType="solid">
        <fgColor theme="0"/>
        <bgColor indexed="64"/>
      </patternFill>
    </fill>
    <fill>
      <patternFill patternType="solid">
        <fgColor theme="0"/>
        <bgColor rgb="FFFFFFFF"/>
      </patternFill>
    </fill>
    <fill>
      <patternFill patternType="solid">
        <fgColor theme="0" tint="-4.9989318521683403E-2"/>
        <bgColor rgb="FFFFFFFF"/>
      </patternFill>
    </fill>
  </fills>
  <borders count="5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3">
    <xf numFmtId="0" fontId="0" fillId="0" borderId="0"/>
    <xf numFmtId="0" fontId="36" fillId="2" borderId="0"/>
    <xf numFmtId="0" fontId="51" fillId="0" borderId="0" applyNumberFormat="0" applyFill="0" applyBorder="0" applyAlignment="0" applyProtection="0"/>
  </cellStyleXfs>
  <cellXfs count="322">
    <xf numFmtId="0" fontId="0" fillId="2" borderId="0" xfId="0" applyFill="1"/>
    <xf numFmtId="0" fontId="0" fillId="2" borderId="0" xfId="0" applyFill="1"/>
    <xf numFmtId="0" fontId="1" fillId="3" borderId="0" xfId="0" applyFont="1" applyFill="1" applyAlignment="1">
      <alignment horizontal="center" wrapText="1"/>
    </xf>
    <xf numFmtId="0" fontId="2" fillId="3" borderId="0" xfId="0" applyFont="1" applyFill="1"/>
    <xf numFmtId="0" fontId="2" fillId="2" borderId="0" xfId="0" applyFont="1" applyFill="1"/>
    <xf numFmtId="0" fontId="3" fillId="3" borderId="0" xfId="0" applyFont="1" applyFill="1" applyAlignment="1">
      <alignment horizontal="center" vertical="center"/>
    </xf>
    <xf numFmtId="0" fontId="1" fillId="3" borderId="0" xfId="0" applyFont="1" applyFill="1" applyAlignment="1">
      <alignment horizontal="center"/>
    </xf>
    <xf numFmtId="0" fontId="4" fillId="3" borderId="0" xfId="0" applyFont="1" applyFill="1" applyAlignment="1">
      <alignment horizontal="left"/>
    </xf>
    <xf numFmtId="0" fontId="5" fillId="3" borderId="0" xfId="0" applyFont="1" applyFill="1" applyAlignment="1">
      <alignment vertical="center" wrapText="1"/>
    </xf>
    <xf numFmtId="0" fontId="4" fillId="3" borderId="0" xfId="0" applyFont="1" applyFill="1" applyAlignment="1">
      <alignment horizontal="justify" vertical="center" wrapText="1"/>
    </xf>
    <xf numFmtId="49" fontId="7" fillId="3" borderId="0" xfId="0" applyNumberFormat="1" applyFont="1" applyFill="1" applyAlignment="1">
      <alignment horizontal="center" wrapText="1"/>
    </xf>
    <xf numFmtId="49" fontId="7" fillId="2" borderId="0" xfId="0" applyNumberFormat="1" applyFont="1" applyFill="1" applyAlignment="1">
      <alignment horizontal="center" wrapText="1"/>
    </xf>
    <xf numFmtId="49" fontId="8" fillId="2" borderId="0" xfId="0" applyNumberFormat="1" applyFont="1" applyFill="1" applyAlignment="1">
      <alignment horizontal="center" wrapText="1"/>
    </xf>
    <xf numFmtId="0" fontId="4" fillId="3" borderId="0" xfId="0" applyFont="1" applyFill="1" applyAlignment="1">
      <alignment wrapText="1"/>
    </xf>
    <xf numFmtId="0" fontId="0" fillId="3" borderId="0" xfId="0" applyFill="1"/>
    <xf numFmtId="0" fontId="9" fillId="3" borderId="0" xfId="0" applyFont="1" applyFill="1"/>
    <xf numFmtId="0" fontId="8" fillId="3" borderId="0" xfId="0" applyFont="1" applyFill="1" applyAlignment="1">
      <alignment horizontal="right"/>
    </xf>
    <xf numFmtId="1" fontId="2" fillId="4" borderId="1" xfId="0" applyNumberFormat="1" applyFont="1" applyFill="1" applyBorder="1" applyAlignment="1" applyProtection="1">
      <alignment horizontal="left"/>
      <protection locked="0"/>
    </xf>
    <xf numFmtId="0" fontId="8" fillId="3" borderId="0" xfId="0" applyFont="1" applyFill="1" applyAlignment="1">
      <alignment horizontal="center"/>
    </xf>
    <xf numFmtId="0" fontId="8" fillId="3" borderId="0" xfId="0" applyFont="1" applyFill="1" applyAlignment="1">
      <alignment vertical="center" wrapText="1"/>
    </xf>
    <xf numFmtId="0" fontId="1" fillId="3" borderId="3" xfId="0" applyFont="1" applyFill="1" applyBorder="1" applyAlignment="1">
      <alignment horizontal="left"/>
    </xf>
    <xf numFmtId="0" fontId="1" fillId="3" borderId="3" xfId="0" applyFont="1" applyFill="1" applyBorder="1" applyAlignment="1">
      <alignment horizontal="center"/>
    </xf>
    <xf numFmtId="0" fontId="10" fillId="3" borderId="4" xfId="0" applyFont="1" applyFill="1" applyBorder="1"/>
    <xf numFmtId="0" fontId="2" fillId="3" borderId="4" xfId="0" applyFont="1" applyFill="1" applyBorder="1"/>
    <xf numFmtId="164" fontId="11" fillId="2" borderId="0" xfId="0" applyNumberFormat="1" applyFont="1" applyFill="1"/>
    <xf numFmtId="10" fontId="11" fillId="2" borderId="0" xfId="0" applyNumberFormat="1" applyFont="1" applyFill="1"/>
    <xf numFmtId="49" fontId="8" fillId="3" borderId="0" xfId="0" applyNumberFormat="1" applyFont="1" applyFill="1" applyAlignment="1">
      <alignment horizontal="center" wrapText="1"/>
    </xf>
    <xf numFmtId="0" fontId="2" fillId="3" borderId="0" xfId="0" applyFont="1" applyFill="1"/>
    <xf numFmtId="3" fontId="2" fillId="3" borderId="0" xfId="0" applyNumberFormat="1" applyFont="1" applyFill="1" applyProtection="1">
      <protection locked="0"/>
    </xf>
    <xf numFmtId="0" fontId="12" fillId="3" borderId="0" xfId="0" applyFont="1" applyFill="1"/>
    <xf numFmtId="3" fontId="2" fillId="3" borderId="0" xfId="0" applyNumberFormat="1" applyFont="1" applyFill="1" applyProtection="1">
      <protection locked="0"/>
    </xf>
    <xf numFmtId="3" fontId="13" fillId="3" borderId="0" xfId="0" applyNumberFormat="1" applyFont="1" applyFill="1"/>
    <xf numFmtId="0" fontId="8" fillId="3" borderId="0" xfId="0" applyFont="1" applyFill="1" applyAlignment="1">
      <alignment horizontal="left"/>
    </xf>
    <xf numFmtId="3" fontId="2" fillId="3" borderId="0" xfId="0" applyNumberFormat="1" applyFont="1" applyFill="1" applyAlignment="1">
      <alignment horizontal="center"/>
    </xf>
    <xf numFmtId="0" fontId="14" fillId="3" borderId="0" xfId="0" applyFont="1" applyFill="1"/>
    <xf numFmtId="0" fontId="8" fillId="3" borderId="0" xfId="0" applyFont="1" applyFill="1"/>
    <xf numFmtId="0" fontId="15" fillId="3" borderId="0" xfId="0" applyFont="1" applyFill="1" applyAlignment="1">
      <alignment horizontal="left" wrapText="1"/>
    </xf>
    <xf numFmtId="0" fontId="8" fillId="3" borderId="0" xfId="0" applyFont="1" applyFill="1" applyAlignment="1">
      <alignment horizontal="left" wrapText="1"/>
    </xf>
    <xf numFmtId="0" fontId="8" fillId="3" borderId="0" xfId="0" applyFont="1" applyFill="1" applyAlignment="1">
      <alignment horizontal="left" wrapText="1"/>
    </xf>
    <xf numFmtId="0" fontId="16" fillId="3" borderId="0" xfId="0" applyFont="1" applyFill="1" applyAlignment="1">
      <alignment horizontal="center"/>
    </xf>
    <xf numFmtId="0" fontId="16" fillId="2" borderId="0" xfId="0" applyFont="1" applyFill="1" applyAlignment="1">
      <alignment horizontal="center"/>
    </xf>
    <xf numFmtId="0" fontId="2" fillId="3" borderId="0" xfId="0" applyFont="1" applyFill="1"/>
    <xf numFmtId="0" fontId="17" fillId="3" borderId="0" xfId="0" applyFont="1" applyFill="1"/>
    <xf numFmtId="0" fontId="18" fillId="2" borderId="0" xfId="0" applyFont="1" applyFill="1"/>
    <xf numFmtId="0" fontId="15" fillId="3" borderId="0" xfId="0" applyFont="1" applyFill="1" applyAlignment="1">
      <alignment horizontal="right"/>
    </xf>
    <xf numFmtId="0" fontId="19" fillId="3" borderId="0" xfId="0" applyFont="1" applyFill="1" applyAlignment="1">
      <alignment horizontal="left" vertical="center"/>
    </xf>
    <xf numFmtId="0" fontId="20" fillId="3" borderId="0" xfId="0" applyFont="1" applyFill="1"/>
    <xf numFmtId="0" fontId="21" fillId="3" borderId="0" xfId="0" applyFont="1" applyFill="1"/>
    <xf numFmtId="0" fontId="19" fillId="3" borderId="0" xfId="0" applyFont="1" applyFill="1" applyAlignment="1">
      <alignment vertical="center"/>
    </xf>
    <xf numFmtId="0" fontId="2" fillId="3" borderId="6" xfId="0" applyFont="1" applyFill="1" applyBorder="1"/>
    <xf numFmtId="49" fontId="8" fillId="3" borderId="7" xfId="0" applyNumberFormat="1" applyFont="1" applyFill="1" applyBorder="1" applyAlignment="1">
      <alignment horizontal="left"/>
    </xf>
    <xf numFmtId="0" fontId="2" fillId="3" borderId="9" xfId="0" applyFont="1" applyFill="1" applyBorder="1"/>
    <xf numFmtId="3" fontId="2" fillId="4" borderId="1" xfId="0" applyNumberFormat="1" applyFont="1" applyFill="1" applyBorder="1" applyProtection="1">
      <protection locked="0"/>
    </xf>
    <xf numFmtId="3" fontId="2" fillId="4" borderId="10" xfId="0" applyNumberFormat="1" applyFont="1" applyFill="1" applyBorder="1" applyProtection="1">
      <protection locked="0"/>
    </xf>
    <xf numFmtId="3" fontId="2" fillId="4" borderId="11" xfId="0" applyNumberFormat="1" applyFont="1" applyFill="1" applyBorder="1" applyProtection="1">
      <protection locked="0"/>
    </xf>
    <xf numFmtId="3" fontId="2" fillId="4" borderId="12" xfId="0" applyNumberFormat="1" applyFont="1" applyFill="1" applyBorder="1" applyProtection="1">
      <protection locked="0"/>
    </xf>
    <xf numFmtId="0" fontId="8" fillId="3" borderId="7" xfId="0" applyFont="1" applyFill="1" applyBorder="1" applyAlignment="1">
      <alignment horizontal="left"/>
    </xf>
    <xf numFmtId="3" fontId="2" fillId="3" borderId="7" xfId="0" applyNumberFormat="1" applyFont="1" applyFill="1" applyBorder="1" applyAlignment="1">
      <alignment horizontal="center"/>
    </xf>
    <xf numFmtId="3" fontId="2" fillId="4" borderId="9" xfId="0" applyNumberFormat="1" applyFont="1" applyFill="1" applyBorder="1" applyProtection="1">
      <protection locked="0"/>
    </xf>
    <xf numFmtId="3" fontId="2" fillId="4" borderId="0" xfId="0" applyNumberFormat="1" applyFont="1" applyFill="1" applyProtection="1">
      <protection locked="0"/>
    </xf>
    <xf numFmtId="0" fontId="2" fillId="3" borderId="12" xfId="0" applyFont="1" applyFill="1" applyBorder="1"/>
    <xf numFmtId="0" fontId="8" fillId="3" borderId="17" xfId="0" applyFont="1" applyFill="1" applyBorder="1" applyAlignment="1">
      <alignment horizontal="left"/>
    </xf>
    <xf numFmtId="0" fontId="8" fillId="3" borderId="17" xfId="0" applyFont="1" applyFill="1" applyBorder="1" applyAlignment="1">
      <alignment horizontal="center"/>
    </xf>
    <xf numFmtId="0" fontId="1" fillId="3" borderId="7" xfId="0" applyFont="1" applyFill="1" applyBorder="1" applyAlignment="1">
      <alignment horizontal="center"/>
    </xf>
    <xf numFmtId="49" fontId="7" fillId="3" borderId="7" xfId="0" applyNumberFormat="1" applyFont="1" applyFill="1" applyBorder="1" applyAlignment="1">
      <alignment horizontal="center" wrapText="1"/>
    </xf>
    <xf numFmtId="49" fontId="7" fillId="3" borderId="9" xfId="0" applyNumberFormat="1" applyFont="1" applyFill="1" applyBorder="1" applyAlignment="1">
      <alignment horizontal="center"/>
    </xf>
    <xf numFmtId="49" fontId="7" fillId="3" borderId="0" xfId="0" applyNumberFormat="1" applyFont="1" applyFill="1" applyAlignment="1">
      <alignment horizontal="center"/>
    </xf>
    <xf numFmtId="49" fontId="7" fillId="3" borderId="6" xfId="0" applyNumberFormat="1" applyFont="1" applyFill="1" applyBorder="1" applyAlignment="1">
      <alignment horizontal="center" wrapText="1"/>
    </xf>
    <xf numFmtId="49" fontId="7" fillId="3" borderId="16" xfId="0" applyNumberFormat="1" applyFont="1" applyFill="1" applyBorder="1" applyAlignment="1">
      <alignment horizontal="center" wrapText="1"/>
    </xf>
    <xf numFmtId="3" fontId="2" fillId="4" borderId="27" xfId="0" applyNumberFormat="1" applyFont="1" applyFill="1" applyBorder="1" applyProtection="1">
      <protection locked="0"/>
    </xf>
    <xf numFmtId="10" fontId="25" fillId="3" borderId="19" xfId="0" applyNumberFormat="1" applyFont="1" applyFill="1" applyBorder="1" applyAlignment="1">
      <alignment horizontal="center"/>
    </xf>
    <xf numFmtId="3" fontId="2" fillId="4" borderId="21" xfId="0" applyNumberFormat="1" applyFont="1" applyFill="1" applyBorder="1" applyAlignment="1" applyProtection="1">
      <alignment horizontal="center"/>
      <protection locked="0"/>
    </xf>
    <xf numFmtId="10" fontId="25" fillId="3" borderId="20" xfId="0" applyNumberFormat="1" applyFont="1" applyFill="1" applyBorder="1" applyAlignment="1">
      <alignment horizontal="center"/>
    </xf>
    <xf numFmtId="10" fontId="25" fillId="3" borderId="6" xfId="0" applyNumberFormat="1" applyFont="1" applyFill="1" applyBorder="1" applyAlignment="1">
      <alignment horizontal="center"/>
    </xf>
    <xf numFmtId="3" fontId="2" fillId="3" borderId="7" xfId="0" applyNumberFormat="1" applyFont="1" applyFill="1" applyBorder="1" applyAlignment="1">
      <alignment horizontal="left"/>
    </xf>
    <xf numFmtId="0" fontId="2" fillId="3" borderId="7" xfId="0" applyFont="1" applyFill="1" applyBorder="1"/>
    <xf numFmtId="0" fontId="8" fillId="3" borderId="17" xfId="0" applyFont="1" applyFill="1" applyBorder="1"/>
    <xf numFmtId="0" fontId="2" fillId="4" borderId="18" xfId="0" applyFont="1" applyFill="1" applyBorder="1" applyProtection="1">
      <protection locked="0"/>
    </xf>
    <xf numFmtId="0" fontId="2" fillId="4" borderId="19" xfId="0" applyFont="1" applyFill="1" applyBorder="1" applyProtection="1">
      <protection locked="0"/>
    </xf>
    <xf numFmtId="0" fontId="2" fillId="4" borderId="21" xfId="0" applyFont="1" applyFill="1" applyBorder="1" applyProtection="1">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3" xfId="0" applyFont="1" applyFill="1" applyBorder="1" applyProtection="1">
      <protection locked="0"/>
    </xf>
    <xf numFmtId="3" fontId="29" fillId="4" borderId="0" xfId="0" applyNumberFormat="1" applyFont="1" applyFill="1" applyAlignment="1" applyProtection="1">
      <alignment horizontal="center"/>
      <protection locked="0"/>
    </xf>
    <xf numFmtId="10" fontId="29" fillId="4" borderId="9" xfId="0" applyNumberFormat="1" applyFont="1" applyFill="1" applyBorder="1" applyAlignment="1" applyProtection="1">
      <alignment horizontal="center"/>
      <protection locked="0"/>
    </xf>
    <xf numFmtId="3" fontId="29" fillId="4" borderId="12" xfId="0" applyNumberFormat="1" applyFont="1" applyFill="1" applyBorder="1" applyAlignment="1" applyProtection="1">
      <alignment horizontal="center"/>
      <protection locked="0"/>
    </xf>
    <xf numFmtId="10" fontId="29" fillId="4" borderId="11" xfId="0" applyNumberFormat="1" applyFont="1" applyFill="1" applyBorder="1" applyAlignment="1" applyProtection="1">
      <alignment horizontal="center"/>
      <protection locked="0"/>
    </xf>
    <xf numFmtId="49" fontId="8" fillId="3" borderId="2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37" fontId="8" fillId="3" borderId="0" xfId="0" applyNumberFormat="1" applyFont="1" applyFill="1" applyAlignment="1">
      <alignment horizontal="center" vertical="center" wrapText="1"/>
    </xf>
    <xf numFmtId="0" fontId="2" fillId="2" borderId="9" xfId="0" applyFont="1" applyFill="1" applyBorder="1"/>
    <xf numFmtId="3" fontId="17" fillId="2" borderId="29" xfId="0" applyNumberFormat="1" applyFont="1" applyFill="1" applyBorder="1"/>
    <xf numFmtId="3" fontId="17" fillId="2" borderId="4" xfId="0" applyNumberFormat="1" applyFont="1" applyFill="1" applyBorder="1" applyAlignment="1">
      <alignment horizontal="center"/>
    </xf>
    <xf numFmtId="164" fontId="17" fillId="2" borderId="4" xfId="0" applyNumberFormat="1" applyFont="1" applyFill="1" applyBorder="1"/>
    <xf numFmtId="3" fontId="17" fillId="2" borderId="4" xfId="0" applyNumberFormat="1" applyFont="1" applyFill="1" applyBorder="1"/>
    <xf numFmtId="3" fontId="17" fillId="2" borderId="25" xfId="0" applyNumberFormat="1" applyFont="1" applyFill="1" applyBorder="1" applyAlignment="1">
      <alignment horizontal="center"/>
    </xf>
    <xf numFmtId="0" fontId="2" fillId="2" borderId="11" xfId="0" applyFont="1" applyFill="1" applyBorder="1"/>
    <xf numFmtId="3" fontId="17" fillId="2" borderId="15" xfId="0" applyNumberFormat="1" applyFont="1" applyFill="1" applyBorder="1"/>
    <xf numFmtId="3" fontId="17" fillId="2" borderId="0" xfId="0" applyNumberFormat="1" applyFont="1" applyFill="1" applyAlignment="1">
      <alignment horizontal="center"/>
    </xf>
    <xf numFmtId="164" fontId="17" fillId="2" borderId="0" xfId="0" applyNumberFormat="1" applyFont="1" applyFill="1"/>
    <xf numFmtId="3" fontId="17" fillId="2" borderId="0" xfId="0" applyNumberFormat="1" applyFont="1" applyFill="1"/>
    <xf numFmtId="3" fontId="17" fillId="2" borderId="9" xfId="0" applyNumberFormat="1" applyFont="1" applyFill="1" applyBorder="1" applyAlignment="1">
      <alignment horizontal="center"/>
    </xf>
    <xf numFmtId="0" fontId="2" fillId="2" borderId="6" xfId="0" applyFont="1" applyFill="1" applyBorder="1"/>
    <xf numFmtId="3" fontId="17" fillId="2" borderId="16" xfId="0" applyNumberFormat="1" applyFont="1" applyFill="1" applyBorder="1"/>
    <xf numFmtId="3" fontId="17" fillId="2" borderId="7" xfId="0" applyNumberFormat="1" applyFont="1" applyFill="1" applyBorder="1" applyAlignment="1">
      <alignment horizontal="center"/>
    </xf>
    <xf numFmtId="164" fontId="17" fillId="2" borderId="7" xfId="0" applyNumberFormat="1" applyFont="1" applyFill="1" applyBorder="1"/>
    <xf numFmtId="3" fontId="17" fillId="2" borderId="7" xfId="0" applyNumberFormat="1" applyFont="1" applyFill="1" applyBorder="1"/>
    <xf numFmtId="3" fontId="17" fillId="2" borderId="6" xfId="0" applyNumberFormat="1" applyFont="1" applyFill="1" applyBorder="1" applyAlignment="1">
      <alignment horizontal="center"/>
    </xf>
    <xf numFmtId="0" fontId="8" fillId="3" borderId="7" xfId="0" applyFont="1" applyFill="1" applyBorder="1" applyAlignment="1">
      <alignment horizontal="center"/>
    </xf>
    <xf numFmtId="3" fontId="17" fillId="3" borderId="0" xfId="0" applyNumberFormat="1" applyFont="1" applyFill="1"/>
    <xf numFmtId="3" fontId="17" fillId="3" borderId="0" xfId="0" applyNumberFormat="1" applyFont="1" applyFill="1" applyAlignment="1">
      <alignment horizontal="center"/>
    </xf>
    <xf numFmtId="164" fontId="17" fillId="3" borderId="0" xfId="0" applyNumberFormat="1" applyFont="1" applyFill="1"/>
    <xf numFmtId="0" fontId="17" fillId="3" borderId="0" xfId="0" applyFont="1" applyFill="1" applyAlignment="1">
      <alignment horizontal="center"/>
    </xf>
    <xf numFmtId="0" fontId="2" fillId="2" borderId="0" xfId="0" applyFont="1" applyFill="1"/>
    <xf numFmtId="0" fontId="2" fillId="2" borderId="12" xfId="0" applyFont="1" applyFill="1" applyBorder="1"/>
    <xf numFmtId="0" fontId="2" fillId="2" borderId="7" xfId="0" applyFont="1" applyFill="1" applyBorder="1"/>
    <xf numFmtId="0" fontId="31" fillId="3" borderId="0" xfId="0" applyFont="1" applyFill="1" applyAlignment="1">
      <alignment vertical="center" wrapText="1"/>
    </xf>
    <xf numFmtId="0" fontId="2" fillId="3" borderId="11" xfId="0" applyFont="1" applyFill="1" applyBorder="1"/>
    <xf numFmtId="0" fontId="6" fillId="3" borderId="0" xfId="0" applyFont="1" applyFill="1" applyAlignment="1">
      <alignment horizontal="justify" vertical="center" wrapText="1"/>
    </xf>
    <xf numFmtId="0" fontId="6" fillId="3" borderId="0" xfId="0" applyFont="1" applyFill="1"/>
    <xf numFmtId="49" fontId="8" fillId="3" borderId="5" xfId="0" applyNumberFormat="1" applyFont="1" applyFill="1" applyBorder="1" applyAlignment="1">
      <alignment horizontal="center" vertical="center" wrapText="1"/>
    </xf>
    <xf numFmtId="0" fontId="0" fillId="2" borderId="0" xfId="0" applyFill="1"/>
    <xf numFmtId="0" fontId="0" fillId="3" borderId="0" xfId="0" applyFill="1" applyProtection="1"/>
    <xf numFmtId="0" fontId="2" fillId="3" borderId="6" xfId="0" applyFont="1" applyFill="1" applyBorder="1" applyProtection="1"/>
    <xf numFmtId="49" fontId="8" fillId="3" borderId="6" xfId="0" applyNumberFormat="1" applyFont="1" applyFill="1" applyBorder="1" applyAlignment="1" applyProtection="1">
      <alignment horizontal="center" wrapText="1"/>
    </xf>
    <xf numFmtId="49" fontId="8" fillId="3" borderId="7" xfId="0" applyNumberFormat="1" applyFont="1" applyFill="1" applyBorder="1" applyAlignment="1" applyProtection="1">
      <alignment horizontal="center" wrapText="1"/>
    </xf>
    <xf numFmtId="49" fontId="8" fillId="3" borderId="8" xfId="0" applyNumberFormat="1" applyFont="1" applyFill="1" applyBorder="1" applyAlignment="1" applyProtection="1">
      <alignment horizontal="center" wrapText="1"/>
    </xf>
    <xf numFmtId="0" fontId="9" fillId="3" borderId="4" xfId="0" applyFont="1" applyFill="1" applyBorder="1" applyProtection="1"/>
    <xf numFmtId="0" fontId="2" fillId="3" borderId="4" xfId="0" applyFont="1" applyFill="1" applyBorder="1" applyProtection="1"/>
    <xf numFmtId="0" fontId="2" fillId="3" borderId="0" xfId="0" applyFont="1" applyFill="1" applyProtection="1"/>
    <xf numFmtId="49" fontId="8" fillId="3" borderId="7" xfId="0" applyNumberFormat="1" applyFont="1" applyFill="1" applyBorder="1" applyAlignment="1" applyProtection="1">
      <alignment horizontal="left"/>
    </xf>
    <xf numFmtId="0" fontId="2" fillId="3" borderId="9" xfId="0" applyFont="1" applyFill="1" applyBorder="1" applyProtection="1"/>
    <xf numFmtId="0" fontId="2" fillId="3" borderId="11" xfId="0" applyFont="1" applyFill="1" applyBorder="1" applyProtection="1"/>
    <xf numFmtId="0" fontId="8" fillId="3" borderId="7" xfId="0" applyFont="1" applyFill="1" applyBorder="1" applyAlignment="1" applyProtection="1">
      <alignment horizontal="left"/>
    </xf>
    <xf numFmtId="3" fontId="2" fillId="3" borderId="7" xfId="0" applyNumberFormat="1" applyFont="1" applyFill="1" applyBorder="1" applyAlignment="1" applyProtection="1">
      <alignment horizontal="center"/>
    </xf>
    <xf numFmtId="0" fontId="0" fillId="2" borderId="0" xfId="0" applyFill="1" applyProtection="1"/>
    <xf numFmtId="0" fontId="2" fillId="3" borderId="0" xfId="0" applyFont="1" applyFill="1" applyAlignment="1" applyProtection="1">
      <alignment horizontal="center" wrapText="1"/>
    </xf>
    <xf numFmtId="0" fontId="2" fillId="2" borderId="0" xfId="0" applyFont="1" applyFill="1" applyProtection="1"/>
    <xf numFmtId="0" fontId="8" fillId="3" borderId="17" xfId="0" applyFont="1" applyFill="1" applyBorder="1" applyAlignment="1" applyProtection="1">
      <alignment horizontal="left"/>
    </xf>
    <xf numFmtId="0" fontId="10" fillId="3" borderId="0" xfId="0" applyFont="1" applyFill="1" applyAlignment="1" applyProtection="1">
      <alignment horizontal="center" wrapText="1"/>
    </xf>
    <xf numFmtId="0" fontId="26" fillId="3" borderId="0" xfId="0" applyFont="1" applyFill="1" applyProtection="1"/>
    <xf numFmtId="0" fontId="1" fillId="3" borderId="0" xfId="0" applyFont="1" applyFill="1" applyAlignment="1" applyProtection="1">
      <alignment horizontal="center"/>
    </xf>
    <xf numFmtId="49" fontId="7" fillId="3" borderId="6" xfId="0" applyNumberFormat="1" applyFont="1" applyFill="1" applyBorder="1" applyAlignment="1" applyProtection="1">
      <alignment horizontal="center" wrapText="1"/>
    </xf>
    <xf numFmtId="49" fontId="7" fillId="3" borderId="7" xfId="0" applyNumberFormat="1" applyFont="1" applyFill="1" applyBorder="1" applyAlignment="1" applyProtection="1">
      <alignment horizontal="center" wrapText="1"/>
    </xf>
    <xf numFmtId="49" fontId="7" fillId="3" borderId="8" xfId="0" applyNumberFormat="1" applyFont="1" applyFill="1" applyBorder="1" applyAlignment="1" applyProtection="1">
      <alignment horizontal="center" wrapText="1"/>
    </xf>
    <xf numFmtId="49" fontId="7" fillId="3" borderId="9" xfId="0" applyNumberFormat="1" applyFont="1" applyFill="1" applyBorder="1" applyAlignment="1" applyProtection="1">
      <alignment horizontal="center"/>
    </xf>
    <xf numFmtId="49" fontId="28" fillId="3" borderId="7" xfId="0" applyNumberFormat="1" applyFont="1" applyFill="1" applyBorder="1" applyAlignment="1" applyProtection="1">
      <alignment horizontal="center" wrapText="1"/>
    </xf>
    <xf numFmtId="49" fontId="28" fillId="3" borderId="6" xfId="0" applyNumberFormat="1" applyFont="1" applyFill="1" applyBorder="1" applyAlignment="1" applyProtection="1">
      <alignment horizontal="center" wrapText="1"/>
    </xf>
    <xf numFmtId="0" fontId="30" fillId="3" borderId="17" xfId="0" applyFont="1" applyFill="1" applyBorder="1" applyAlignment="1" applyProtection="1">
      <alignment horizontal="center"/>
    </xf>
    <xf numFmtId="3" fontId="27" fillId="3" borderId="7" xfId="0" applyNumberFormat="1" applyFont="1" applyFill="1" applyBorder="1" applyAlignment="1" applyProtection="1">
      <alignment horizontal="center"/>
    </xf>
    <xf numFmtId="0" fontId="2" fillId="3" borderId="3" xfId="0" applyFont="1" applyFill="1" applyBorder="1" applyProtection="1"/>
    <xf numFmtId="49" fontId="7" fillId="3" borderId="0" xfId="0" applyNumberFormat="1" applyFont="1" applyFill="1" applyAlignment="1" applyProtection="1">
      <alignment horizontal="center"/>
    </xf>
    <xf numFmtId="49" fontId="7" fillId="3" borderId="6" xfId="0" applyNumberFormat="1" applyFont="1" applyFill="1" applyBorder="1" applyAlignment="1" applyProtection="1">
      <alignment horizontal="center"/>
    </xf>
    <xf numFmtId="10" fontId="13" fillId="4" borderId="23" xfId="0" applyNumberFormat="1" applyFont="1" applyFill="1" applyBorder="1" applyAlignment="1" applyProtection="1">
      <alignment horizontal="center"/>
    </xf>
    <xf numFmtId="0" fontId="1" fillId="3" borderId="0" xfId="1" applyFont="1" applyFill="1" applyAlignment="1" applyProtection="1">
      <alignment horizontal="center"/>
    </xf>
    <xf numFmtId="0" fontId="36" fillId="2" borderId="0" xfId="1" applyProtection="1"/>
    <xf numFmtId="0" fontId="1" fillId="3" borderId="0" xfId="1" applyFont="1" applyFill="1" applyAlignment="1" applyProtection="1">
      <alignment horizontal="left" vertical="center"/>
    </xf>
    <xf numFmtId="0" fontId="36" fillId="2" borderId="0" xfId="1"/>
    <xf numFmtId="0" fontId="9" fillId="2" borderId="0" xfId="1" applyFont="1" applyProtection="1"/>
    <xf numFmtId="0" fontId="2" fillId="3" borderId="0" xfId="1" applyFont="1" applyFill="1" applyProtection="1"/>
    <xf numFmtId="49" fontId="22" fillId="2" borderId="0" xfId="1" applyNumberFormat="1" applyFont="1" applyAlignment="1" applyProtection="1">
      <alignment horizontal="center" wrapText="1"/>
    </xf>
    <xf numFmtId="0" fontId="36" fillId="8" borderId="0" xfId="1" applyFill="1"/>
    <xf numFmtId="0" fontId="39" fillId="8" borderId="0" xfId="1" applyFont="1" applyFill="1" applyBorder="1"/>
    <xf numFmtId="0" fontId="36" fillId="8" borderId="0" xfId="1" applyFill="1" applyBorder="1"/>
    <xf numFmtId="0" fontId="37" fillId="2" borderId="0" xfId="1" applyFont="1"/>
    <xf numFmtId="0" fontId="0" fillId="2" borderId="0" xfId="0" applyFill="1"/>
    <xf numFmtId="0" fontId="41" fillId="3" borderId="0" xfId="0" applyFont="1" applyFill="1"/>
    <xf numFmtId="0" fontId="8" fillId="4" borderId="17" xfId="0" applyFont="1" applyFill="1" applyBorder="1" applyAlignment="1">
      <alignment wrapText="1"/>
    </xf>
    <xf numFmtId="0" fontId="8" fillId="3" borderId="0" xfId="0" applyFont="1" applyFill="1" applyAlignment="1">
      <alignment horizontal="right" vertical="top"/>
    </xf>
    <xf numFmtId="1" fontId="2" fillId="9" borderId="1" xfId="0" applyNumberFormat="1" applyFont="1" applyFill="1" applyBorder="1" applyAlignment="1">
      <alignment horizontal="left"/>
    </xf>
    <xf numFmtId="0" fontId="23" fillId="3" borderId="0" xfId="0" applyFont="1" applyFill="1" applyAlignment="1">
      <alignment vertical="center" wrapText="1"/>
    </xf>
    <xf numFmtId="0" fontId="0" fillId="8" borderId="0" xfId="0" applyFill="1"/>
    <xf numFmtId="0" fontId="39" fillId="8" borderId="0" xfId="0" applyFont="1" applyFill="1"/>
    <xf numFmtId="0" fontId="1" fillId="8" borderId="0" xfId="0" applyFont="1" applyFill="1"/>
    <xf numFmtId="0" fontId="10" fillId="8" borderId="0" xfId="0" applyFont="1" applyFill="1"/>
    <xf numFmtId="0" fontId="10" fillId="8" borderId="0" xfId="0" applyFont="1" applyFill="1" applyAlignment="1">
      <alignment wrapText="1"/>
    </xf>
    <xf numFmtId="0" fontId="1" fillId="8" borderId="0" xfId="0" applyFont="1" applyFill="1" applyAlignment="1">
      <alignment horizontal="right"/>
    </xf>
    <xf numFmtId="0" fontId="1" fillId="8" borderId="33" xfId="0" applyFont="1" applyFill="1" applyBorder="1" applyAlignment="1">
      <alignment horizontal="center" wrapText="1"/>
    </xf>
    <xf numFmtId="0" fontId="1" fillId="8" borderId="34" xfId="0" applyFont="1" applyFill="1" applyBorder="1"/>
    <xf numFmtId="3" fontId="13" fillId="9" borderId="7" xfId="0" applyNumberFormat="1" applyFont="1" applyFill="1" applyBorder="1" applyProtection="1"/>
    <xf numFmtId="3" fontId="13" fillId="9" borderId="8" xfId="0" applyNumberFormat="1" applyFont="1" applyFill="1" applyBorder="1" applyProtection="1"/>
    <xf numFmtId="3" fontId="13" fillId="9" borderId="6" xfId="0" applyNumberFormat="1" applyFont="1" applyFill="1" applyBorder="1" applyProtection="1"/>
    <xf numFmtId="3" fontId="13" fillId="9" borderId="12" xfId="0" applyNumberFormat="1" applyFont="1" applyFill="1" applyBorder="1" applyProtection="1"/>
    <xf numFmtId="3" fontId="13" fillId="9" borderId="1" xfId="0" applyNumberFormat="1" applyFont="1" applyFill="1" applyBorder="1" applyProtection="1"/>
    <xf numFmtId="3" fontId="13" fillId="9" borderId="10" xfId="0" applyNumberFormat="1" applyFont="1" applyFill="1" applyBorder="1" applyProtection="1"/>
    <xf numFmtId="3" fontId="13" fillId="9" borderId="9" xfId="0" applyNumberFormat="1" applyFont="1" applyFill="1" applyBorder="1" applyProtection="1"/>
    <xf numFmtId="3" fontId="13" fillId="9" borderId="0" xfId="0" applyNumberFormat="1" applyFont="1" applyFill="1" applyProtection="1"/>
    <xf numFmtId="3" fontId="13" fillId="9" borderId="13" xfId="0" applyNumberFormat="1" applyFont="1" applyFill="1" applyBorder="1" applyProtection="1"/>
    <xf numFmtId="3" fontId="13" fillId="9" borderId="11" xfId="0" applyNumberFormat="1" applyFont="1" applyFill="1" applyBorder="1" applyProtection="1"/>
    <xf numFmtId="0" fontId="42" fillId="8" borderId="0" xfId="0" applyFont="1" applyFill="1"/>
    <xf numFmtId="0" fontId="1" fillId="8" borderId="0" xfId="0" applyFont="1" applyFill="1" applyAlignment="1">
      <alignment vertical="center"/>
    </xf>
    <xf numFmtId="3" fontId="43" fillId="8" borderId="33" xfId="0" applyNumberFormat="1" applyFont="1" applyFill="1" applyBorder="1"/>
    <xf numFmtId="3" fontId="43" fillId="8" borderId="41" xfId="0" applyNumberFormat="1" applyFont="1" applyFill="1" applyBorder="1"/>
    <xf numFmtId="49" fontId="7" fillId="3" borderId="8" xfId="0" applyNumberFormat="1" applyFont="1" applyFill="1" applyBorder="1" applyAlignment="1">
      <alignment horizontal="center"/>
    </xf>
    <xf numFmtId="3" fontId="2" fillId="11" borderId="33" xfId="1" applyNumberFormat="1" applyFont="1" applyFill="1" applyBorder="1" applyProtection="1">
      <protection locked="0"/>
    </xf>
    <xf numFmtId="0" fontId="2" fillId="11" borderId="33" xfId="1" applyFont="1" applyFill="1" applyBorder="1" applyProtection="1">
      <protection locked="0"/>
    </xf>
    <xf numFmtId="164" fontId="40" fillId="11" borderId="41" xfId="1" applyNumberFormat="1" applyFont="1" applyFill="1" applyBorder="1" applyProtection="1">
      <protection locked="0"/>
    </xf>
    <xf numFmtId="49" fontId="1" fillId="3" borderId="31" xfId="1" applyNumberFormat="1" applyFont="1" applyFill="1" applyBorder="1" applyAlignment="1" applyProtection="1">
      <alignment horizontal="center" wrapText="1"/>
    </xf>
    <xf numFmtId="49" fontId="1" fillId="3" borderId="32" xfId="1" applyNumberFormat="1" applyFont="1" applyFill="1" applyBorder="1" applyAlignment="1" applyProtection="1">
      <alignment horizontal="center" wrapText="1"/>
    </xf>
    <xf numFmtId="49" fontId="1" fillId="3" borderId="39" xfId="1" applyNumberFormat="1" applyFont="1" applyFill="1" applyBorder="1" applyAlignment="1" applyProtection="1">
      <alignment horizontal="center" wrapText="1"/>
    </xf>
    <xf numFmtId="0" fontId="10" fillId="3" borderId="33" xfId="1" applyFont="1" applyFill="1" applyBorder="1" applyProtection="1"/>
    <xf numFmtId="0" fontId="6" fillId="3" borderId="0" xfId="0" applyFont="1" applyFill="1" applyProtection="1"/>
    <xf numFmtId="0" fontId="45" fillId="3" borderId="0" xfId="0" applyFont="1" applyFill="1" applyAlignment="1" applyProtection="1">
      <alignment horizontal="left" wrapText="1"/>
    </xf>
    <xf numFmtId="0" fontId="10" fillId="8" borderId="0" xfId="0" applyFont="1" applyFill="1" applyAlignment="1"/>
    <xf numFmtId="0" fontId="16" fillId="3" borderId="0" xfId="0" applyFont="1" applyFill="1" applyAlignment="1">
      <alignment horizontal="justify" vertical="center" wrapText="1"/>
    </xf>
    <xf numFmtId="0" fontId="23" fillId="3" borderId="0" xfId="0" applyFont="1" applyFill="1" applyAlignment="1">
      <alignment horizontal="right" vertical="center" wrapText="1"/>
    </xf>
    <xf numFmtId="0" fontId="32" fillId="3" borderId="0" xfId="0" applyFont="1" applyFill="1"/>
    <xf numFmtId="0" fontId="35" fillId="3" borderId="35" xfId="0" applyFont="1" applyFill="1" applyBorder="1" applyAlignment="1">
      <alignment vertical="center"/>
    </xf>
    <xf numFmtId="0" fontId="35" fillId="3" borderId="44" xfId="0" applyFont="1" applyFill="1" applyBorder="1" applyAlignment="1">
      <alignment vertical="center"/>
    </xf>
    <xf numFmtId="0" fontId="35" fillId="3" borderId="45" xfId="0" applyFont="1" applyFill="1" applyBorder="1" applyAlignment="1">
      <alignment vertical="center"/>
    </xf>
    <xf numFmtId="0" fontId="3" fillId="3" borderId="0" xfId="0" applyFont="1" applyFill="1" applyAlignment="1" applyProtection="1">
      <alignment wrapText="1"/>
    </xf>
    <xf numFmtId="0" fontId="37" fillId="2" borderId="36" xfId="1" applyFont="1" applyBorder="1"/>
    <xf numFmtId="0" fontId="37" fillId="2" borderId="38" xfId="1" applyFont="1" applyBorder="1"/>
    <xf numFmtId="0" fontId="48" fillId="8" borderId="40" xfId="1" applyFont="1" applyFill="1" applyBorder="1"/>
    <xf numFmtId="0" fontId="48" fillId="8" borderId="46" xfId="1" applyFont="1" applyFill="1" applyBorder="1"/>
    <xf numFmtId="0" fontId="48" fillId="8" borderId="41" xfId="1" applyFont="1" applyFill="1" applyBorder="1"/>
    <xf numFmtId="0" fontId="1" fillId="8" borderId="0" xfId="0" applyFont="1" applyFill="1" applyAlignment="1"/>
    <xf numFmtId="0" fontId="6" fillId="8" borderId="0" xfId="0" applyFont="1" applyFill="1"/>
    <xf numFmtId="0" fontId="16" fillId="8" borderId="0" xfId="0" applyFont="1" applyFill="1" applyAlignment="1">
      <alignment horizontal="center" wrapText="1"/>
    </xf>
    <xf numFmtId="3" fontId="17" fillId="2" borderId="47" xfId="0" applyNumberFormat="1" applyFont="1" applyFill="1" applyBorder="1" applyAlignment="1">
      <alignment horizontal="center"/>
    </xf>
    <xf numFmtId="3" fontId="17" fillId="8" borderId="4" xfId="0" applyNumberFormat="1" applyFont="1" applyFill="1" applyBorder="1" applyAlignment="1">
      <alignment horizontal="center"/>
    </xf>
    <xf numFmtId="3" fontId="17" fillId="8" borderId="0" xfId="0" applyNumberFormat="1" applyFont="1" applyFill="1" applyAlignment="1">
      <alignment horizontal="center"/>
    </xf>
    <xf numFmtId="0" fontId="32" fillId="3" borderId="44" xfId="0" applyFont="1" applyFill="1" applyBorder="1" applyAlignment="1">
      <alignment horizontal="left" vertical="top" wrapText="1"/>
    </xf>
    <xf numFmtId="0" fontId="0" fillId="8" borderId="0" xfId="0" applyFill="1" applyProtection="1"/>
    <xf numFmtId="0" fontId="2" fillId="8" borderId="0" xfId="0" applyFont="1" applyFill="1" applyProtection="1"/>
    <xf numFmtId="3" fontId="13" fillId="9" borderId="7" xfId="0" applyNumberFormat="1" applyFont="1" applyFill="1" applyBorder="1" applyAlignment="1" applyProtection="1">
      <alignment horizontal="center"/>
    </xf>
    <xf numFmtId="3" fontId="13" fillId="9" borderId="0" xfId="0" applyNumberFormat="1" applyFont="1" applyFill="1" applyAlignment="1" applyProtection="1">
      <alignment horizontal="center"/>
    </xf>
    <xf numFmtId="10" fontId="13" fillId="9" borderId="9" xfId="0" applyNumberFormat="1" applyFont="1" applyFill="1" applyBorder="1" applyAlignment="1" applyProtection="1">
      <alignment horizontal="center"/>
    </xf>
    <xf numFmtId="3" fontId="13" fillId="9" borderId="12" xfId="0" applyNumberFormat="1" applyFont="1" applyFill="1" applyBorder="1" applyAlignment="1" applyProtection="1">
      <alignment horizontal="center"/>
    </xf>
    <xf numFmtId="10" fontId="13" fillId="9" borderId="11" xfId="0" applyNumberFormat="1" applyFont="1" applyFill="1" applyBorder="1" applyAlignment="1" applyProtection="1">
      <alignment horizontal="center"/>
    </xf>
    <xf numFmtId="3" fontId="13" fillId="9" borderId="14" xfId="0" applyNumberFormat="1" applyFont="1" applyFill="1" applyBorder="1" applyAlignment="1" applyProtection="1">
      <alignment horizontal="center"/>
    </xf>
    <xf numFmtId="10" fontId="13" fillId="9" borderId="6" xfId="0" applyNumberFormat="1" applyFont="1" applyFill="1" applyBorder="1" applyAlignment="1" applyProtection="1">
      <alignment horizontal="center"/>
    </xf>
    <xf numFmtId="0" fontId="31" fillId="0" borderId="0" xfId="0" applyFont="1" applyFill="1" applyAlignment="1">
      <alignment vertical="center" wrapText="1"/>
    </xf>
    <xf numFmtId="0" fontId="6" fillId="0" borderId="0" xfId="0" applyFont="1" applyFill="1" applyAlignment="1">
      <alignment wrapText="1"/>
    </xf>
    <xf numFmtId="0" fontId="16" fillId="0" borderId="0" xfId="0" applyFont="1" applyFill="1" applyAlignment="1">
      <alignment wrapText="1"/>
    </xf>
    <xf numFmtId="0" fontId="32" fillId="3" borderId="0" xfId="0" applyFont="1" applyFill="1" applyBorder="1" applyAlignment="1">
      <alignment horizontal="left" vertical="top" wrapText="1"/>
    </xf>
    <xf numFmtId="0" fontId="2" fillId="10" borderId="50" xfId="0" applyFont="1" applyFill="1" applyBorder="1"/>
    <xf numFmtId="0" fontId="2" fillId="10" borderId="52" xfId="0" applyFont="1" applyFill="1" applyBorder="1"/>
    <xf numFmtId="0" fontId="8" fillId="10" borderId="52" xfId="0" applyFont="1" applyFill="1" applyBorder="1" applyAlignment="1">
      <alignment horizontal="center" vertical="center" wrapText="1"/>
    </xf>
    <xf numFmtId="0" fontId="51" fillId="10" borderId="53" xfId="2" applyFill="1" applyBorder="1" applyAlignment="1">
      <alignment horizontal="left" vertical="top"/>
    </xf>
    <xf numFmtId="0" fontId="32" fillId="10" borderId="47" xfId="0" applyFont="1" applyFill="1" applyBorder="1" applyAlignment="1">
      <alignment horizontal="left" vertical="top" wrapText="1"/>
    </xf>
    <xf numFmtId="0" fontId="8" fillId="10" borderId="54" xfId="0" applyFont="1" applyFill="1" applyBorder="1" applyAlignment="1">
      <alignment vertical="center" wrapText="1"/>
    </xf>
    <xf numFmtId="0" fontId="32" fillId="10" borderId="0" xfId="0" applyFont="1" applyFill="1" applyBorder="1" applyAlignment="1">
      <alignment horizontal="left" vertical="top" wrapText="1"/>
    </xf>
    <xf numFmtId="0" fontId="32" fillId="8" borderId="0" xfId="0" applyFont="1" applyFill="1" applyBorder="1" applyAlignment="1">
      <alignment horizontal="left" vertical="top" wrapText="1"/>
    </xf>
    <xf numFmtId="0" fontId="51" fillId="10" borderId="51" xfId="2" applyFill="1" applyBorder="1" applyAlignment="1">
      <alignment horizontal="left" vertical="top"/>
    </xf>
    <xf numFmtId="0" fontId="8" fillId="8" borderId="0" xfId="0" applyFont="1" applyFill="1" applyBorder="1" applyAlignment="1">
      <alignment horizontal="center" vertical="center" wrapText="1"/>
    </xf>
    <xf numFmtId="0" fontId="0" fillId="8" borderId="0" xfId="0" applyFill="1" applyBorder="1"/>
    <xf numFmtId="0" fontId="8" fillId="8" borderId="0" xfId="0" applyFont="1" applyFill="1" applyBorder="1" applyAlignment="1">
      <alignment vertical="center" wrapText="1"/>
    </xf>
    <xf numFmtId="0" fontId="32" fillId="10" borderId="43" xfId="0" applyFont="1" applyFill="1" applyBorder="1" applyAlignment="1">
      <alignment horizontal="left" vertical="top" wrapText="1"/>
    </xf>
    <xf numFmtId="0" fontId="2" fillId="11" borderId="0" xfId="0" applyFont="1" applyFill="1" applyProtection="1"/>
    <xf numFmtId="0" fontId="32" fillId="11" borderId="48" xfId="0" applyFont="1" applyFill="1" applyBorder="1"/>
    <xf numFmtId="0" fontId="36" fillId="10" borderId="50" xfId="1" applyFill="1" applyBorder="1"/>
    <xf numFmtId="0" fontId="36" fillId="10" borderId="54" xfId="1" applyFill="1" applyBorder="1"/>
    <xf numFmtId="10" fontId="49" fillId="11" borderId="0" xfId="0" applyNumberFormat="1" applyFont="1" applyFill="1" applyProtection="1">
      <protection locked="0"/>
    </xf>
    <xf numFmtId="1" fontId="49" fillId="11" borderId="0" xfId="0" applyNumberFormat="1" applyFont="1" applyFill="1" applyProtection="1">
      <protection locked="0"/>
    </xf>
    <xf numFmtId="3" fontId="49" fillId="12" borderId="0" xfId="0" applyNumberFormat="1" applyFont="1" applyFill="1" applyProtection="1"/>
    <xf numFmtId="3" fontId="17" fillId="9" borderId="13" xfId="0" applyNumberFormat="1" applyFont="1" applyFill="1" applyBorder="1" applyProtection="1"/>
    <xf numFmtId="3" fontId="17" fillId="9" borderId="1" xfId="0" applyNumberFormat="1" applyFont="1" applyFill="1" applyBorder="1" applyProtection="1"/>
    <xf numFmtId="0" fontId="8" fillId="4" borderId="5" xfId="0" applyFont="1" applyFill="1" applyBorder="1" applyProtection="1">
      <protection locked="0"/>
    </xf>
    <xf numFmtId="3" fontId="2" fillId="9" borderId="5" xfId="0" applyNumberFormat="1" applyFont="1" applyFill="1" applyBorder="1" applyProtection="1"/>
    <xf numFmtId="3" fontId="2" fillId="3" borderId="0" xfId="0" applyNumberFormat="1" applyFont="1" applyFill="1" applyProtection="1"/>
    <xf numFmtId="3" fontId="2" fillId="3" borderId="0" xfId="0" applyNumberFormat="1" applyFont="1" applyFill="1" applyAlignment="1" applyProtection="1">
      <alignment horizontal="center"/>
    </xf>
    <xf numFmtId="0" fontId="8" fillId="4" borderId="26" xfId="0" applyFont="1" applyFill="1" applyBorder="1" applyAlignment="1" applyProtection="1">
      <alignment wrapText="1"/>
      <protection locked="0"/>
    </xf>
    <xf numFmtId="0" fontId="8" fillId="4" borderId="17" xfId="0" applyFont="1" applyFill="1" applyBorder="1" applyAlignment="1" applyProtection="1">
      <alignment wrapText="1"/>
      <protection locked="0"/>
    </xf>
    <xf numFmtId="0" fontId="8" fillId="4" borderId="24" xfId="0" applyFont="1" applyFill="1" applyBorder="1" applyAlignment="1" applyProtection="1">
      <alignment wrapText="1"/>
      <protection locked="0"/>
    </xf>
    <xf numFmtId="0" fontId="2" fillId="3" borderId="0" xfId="0" applyFont="1" applyFill="1" applyAlignment="1" applyProtection="1">
      <alignment horizontal="center" wrapText="1"/>
      <protection locked="0"/>
    </xf>
    <xf numFmtId="0" fontId="8" fillId="3" borderId="0" xfId="0" applyFont="1" applyFill="1" applyAlignment="1" applyProtection="1">
      <alignment horizontal="center"/>
      <protection locked="0"/>
    </xf>
    <xf numFmtId="0" fontId="8" fillId="4" borderId="2" xfId="0" applyFont="1" applyFill="1" applyBorder="1" applyAlignment="1" applyProtection="1">
      <alignment horizontal="center"/>
      <protection locked="0"/>
    </xf>
    <xf numFmtId="0" fontId="32" fillId="12" borderId="0" xfId="0" applyFont="1" applyFill="1"/>
    <xf numFmtId="0" fontId="2" fillId="12" borderId="0" xfId="0" applyFont="1" applyFill="1" applyProtection="1"/>
    <xf numFmtId="0" fontId="51" fillId="8" borderId="51" xfId="2" applyFill="1" applyBorder="1" applyAlignment="1">
      <alignment horizontal="left" vertical="top"/>
    </xf>
    <xf numFmtId="0" fontId="0" fillId="0" borderId="0" xfId="0" applyFill="1"/>
    <xf numFmtId="3" fontId="25" fillId="9" borderId="7" xfId="0" applyNumberFormat="1" applyFont="1" applyFill="1" applyBorder="1" applyAlignment="1">
      <alignment horizontal="center"/>
    </xf>
    <xf numFmtId="3" fontId="25" fillId="9" borderId="8" xfId="0" applyNumberFormat="1" applyFont="1" applyFill="1" applyBorder="1"/>
    <xf numFmtId="3" fontId="25" fillId="9" borderId="28" xfId="0" applyNumberFormat="1" applyFont="1" applyFill="1" applyBorder="1" applyAlignment="1">
      <alignment horizontal="center"/>
    </xf>
    <xf numFmtId="3" fontId="25" fillId="9" borderId="0" xfId="0" applyNumberFormat="1" applyFont="1" applyFill="1" applyAlignment="1">
      <alignment horizontal="center"/>
    </xf>
    <xf numFmtId="3" fontId="25" fillId="9" borderId="13" xfId="0" applyNumberFormat="1" applyFont="1" applyFill="1" applyBorder="1"/>
    <xf numFmtId="3" fontId="25" fillId="9" borderId="10" xfId="0" applyNumberFormat="1" applyFont="1" applyFill="1" applyBorder="1"/>
    <xf numFmtId="3" fontId="25" fillId="9" borderId="12" xfId="0" applyNumberFormat="1" applyFont="1" applyFill="1" applyBorder="1" applyAlignment="1">
      <alignment horizontal="center"/>
    </xf>
    <xf numFmtId="3" fontId="25" fillId="9" borderId="1" xfId="0" applyNumberFormat="1" applyFont="1" applyFill="1" applyBorder="1"/>
    <xf numFmtId="3" fontId="25" fillId="9" borderId="14" xfId="0" applyNumberFormat="1" applyFont="1" applyFill="1" applyBorder="1"/>
    <xf numFmtId="0" fontId="6" fillId="2" borderId="33" xfId="0" applyFont="1" applyFill="1" applyBorder="1" applyAlignment="1" applyProtection="1">
      <alignment vertical="top" wrapText="1"/>
      <protection locked="0"/>
    </xf>
    <xf numFmtId="0" fontId="51" fillId="4" borderId="30" xfId="2" applyFill="1" applyBorder="1" applyAlignment="1" applyProtection="1">
      <alignment horizontal="left"/>
      <protection locked="0"/>
    </xf>
    <xf numFmtId="0" fontId="2" fillId="4" borderId="30" xfId="0" applyFont="1" applyFill="1" applyBorder="1" applyAlignment="1" applyProtection="1">
      <alignment horizontal="left"/>
      <protection locked="0"/>
    </xf>
    <xf numFmtId="0" fontId="23" fillId="3" borderId="0" xfId="0" applyFont="1" applyFill="1" applyAlignment="1">
      <alignment horizontal="center" vertical="center" wrapText="1"/>
    </xf>
    <xf numFmtId="0" fontId="2" fillId="4" borderId="1" xfId="0" applyFont="1" applyFill="1" applyBorder="1" applyAlignment="1" applyProtection="1">
      <alignment horizontal="left"/>
      <protection locked="0"/>
    </xf>
    <xf numFmtId="0" fontId="2" fillId="4" borderId="12" xfId="0" applyFont="1" applyFill="1" applyBorder="1" applyAlignment="1" applyProtection="1">
      <alignment horizontal="left"/>
      <protection locked="0"/>
    </xf>
    <xf numFmtId="0" fontId="32" fillId="3" borderId="0" xfId="0" applyFont="1" applyFill="1" applyAlignment="1">
      <alignment horizontal="center" vertical="center" wrapText="1"/>
    </xf>
    <xf numFmtId="0" fontId="32" fillId="10" borderId="48" xfId="0" applyFont="1" applyFill="1" applyBorder="1" applyAlignment="1">
      <alignment horizontal="left" vertical="top" wrapText="1"/>
    </xf>
    <xf numFmtId="0" fontId="32" fillId="10" borderId="49" xfId="0" applyFont="1" applyFill="1" applyBorder="1" applyAlignment="1">
      <alignment horizontal="left" vertical="top" wrapText="1"/>
    </xf>
    <xf numFmtId="0" fontId="32" fillId="10" borderId="51" xfId="0" applyFont="1" applyFill="1" applyBorder="1" applyAlignment="1">
      <alignment horizontal="left" vertical="top" wrapText="1"/>
    </xf>
    <xf numFmtId="0" fontId="32" fillId="10" borderId="0" xfId="0" applyFont="1" applyFill="1" applyBorder="1" applyAlignment="1">
      <alignment horizontal="left" vertical="top" wrapText="1"/>
    </xf>
    <xf numFmtId="0" fontId="23" fillId="3" borderId="0" xfId="0" applyFont="1" applyFill="1" applyAlignment="1" applyProtection="1">
      <alignment horizontal="center" vertical="center" wrapText="1"/>
    </xf>
    <xf numFmtId="0" fontId="1" fillId="3" borderId="3" xfId="0" applyFont="1" applyFill="1" applyBorder="1" applyAlignment="1" applyProtection="1">
      <alignment horizontal="center" vertical="center"/>
    </xf>
    <xf numFmtId="0" fontId="33" fillId="5" borderId="6" xfId="0" applyFont="1" applyFill="1" applyBorder="1" applyAlignment="1" applyProtection="1">
      <alignment horizontal="center"/>
    </xf>
    <xf numFmtId="0" fontId="33" fillId="6" borderId="6" xfId="0" applyFont="1" applyFill="1" applyBorder="1" applyAlignment="1" applyProtection="1">
      <alignment horizontal="center"/>
    </xf>
    <xf numFmtId="0" fontId="33" fillId="6" borderId="7" xfId="0" applyFont="1" applyFill="1" applyBorder="1" applyAlignment="1" applyProtection="1">
      <alignment horizontal="center"/>
    </xf>
    <xf numFmtId="0" fontId="32" fillId="10" borderId="42" xfId="0" applyFont="1" applyFill="1" applyBorder="1" applyAlignment="1">
      <alignment horizontal="left" vertical="top" wrapText="1"/>
    </xf>
    <xf numFmtId="0" fontId="32" fillId="10" borderId="55" xfId="0" applyFont="1" applyFill="1" applyBorder="1" applyAlignment="1">
      <alignment horizontal="left" vertical="top" wrapText="1"/>
    </xf>
    <xf numFmtId="0" fontId="10" fillId="0" borderId="42" xfId="0" applyFont="1" applyFill="1" applyBorder="1" applyProtection="1">
      <protection locked="0"/>
    </xf>
    <xf numFmtId="0" fontId="10" fillId="0" borderId="43" xfId="0" applyFont="1" applyFill="1" applyBorder="1" applyProtection="1">
      <protection locked="0"/>
    </xf>
    <xf numFmtId="0" fontId="0" fillId="10" borderId="35" xfId="0" applyFill="1" applyBorder="1" applyAlignment="1" applyProtection="1">
      <alignment wrapText="1"/>
      <protection locked="0"/>
    </xf>
    <xf numFmtId="0" fontId="0" fillId="10" borderId="36" xfId="0" applyFill="1" applyBorder="1" applyAlignment="1" applyProtection="1">
      <alignment wrapText="1"/>
      <protection locked="0"/>
    </xf>
    <xf numFmtId="0" fontId="0" fillId="10" borderId="37" xfId="0" applyFill="1" applyBorder="1" applyAlignment="1" applyProtection="1">
      <alignment wrapText="1"/>
      <protection locked="0"/>
    </xf>
    <xf numFmtId="0" fontId="0" fillId="10" borderId="38" xfId="0" applyFill="1" applyBorder="1" applyAlignment="1" applyProtection="1">
      <alignment wrapText="1"/>
      <protection locked="0"/>
    </xf>
    <xf numFmtId="0" fontId="0" fillId="10" borderId="34" xfId="0" applyFill="1" applyBorder="1" applyAlignment="1" applyProtection="1">
      <alignment wrapText="1"/>
      <protection locked="0"/>
    </xf>
    <xf numFmtId="0" fontId="1" fillId="8" borderId="33" xfId="0" applyFont="1" applyFill="1" applyBorder="1" applyAlignment="1">
      <alignment horizontal="center"/>
    </xf>
    <xf numFmtId="0" fontId="23" fillId="3" borderId="0" xfId="0" applyFont="1" applyFill="1" applyAlignment="1">
      <alignment horizontal="right" vertical="center" wrapText="1"/>
    </xf>
    <xf numFmtId="49" fontId="7" fillId="3" borderId="27" xfId="0" applyNumberFormat="1" applyFont="1" applyFill="1" applyBorder="1" applyAlignment="1">
      <alignment horizontal="center"/>
    </xf>
    <xf numFmtId="0" fontId="1" fillId="3" borderId="7" xfId="0" applyFont="1" applyFill="1" applyBorder="1" applyAlignment="1">
      <alignment horizontal="center" vertical="center" wrapText="1"/>
    </xf>
    <xf numFmtId="0" fontId="24" fillId="3" borderId="17" xfId="0" applyFont="1" applyFill="1" applyBorder="1" applyAlignment="1">
      <alignment horizontal="left" vertical="top" wrapText="1"/>
    </xf>
    <xf numFmtId="0" fontId="23" fillId="3" borderId="0" xfId="0" applyFont="1" applyFill="1" applyAlignment="1" applyProtection="1">
      <alignment horizontal="center"/>
    </xf>
    <xf numFmtId="0" fontId="32" fillId="3" borderId="0" xfId="0" applyFont="1" applyFill="1" applyAlignment="1" applyProtection="1">
      <alignment horizontal="left" wrapText="1"/>
    </xf>
    <xf numFmtId="0" fontId="38" fillId="3" borderId="0" xfId="1" applyFont="1" applyFill="1" applyBorder="1" applyAlignment="1" applyProtection="1">
      <alignment horizontal="center" wrapText="1"/>
    </xf>
    <xf numFmtId="0" fontId="16" fillId="8" borderId="0" xfId="0" applyFont="1" applyFill="1" applyAlignment="1">
      <alignment wrapText="1"/>
    </xf>
    <xf numFmtId="49" fontId="7" fillId="3" borderId="27" xfId="0" applyNumberFormat="1" applyFont="1" applyFill="1" applyBorder="1" applyAlignment="1" applyProtection="1">
      <alignment horizontal="center"/>
    </xf>
    <xf numFmtId="0" fontId="8" fillId="3" borderId="3" xfId="0" applyFont="1" applyFill="1" applyBorder="1" applyAlignment="1" applyProtection="1">
      <alignment horizontal="center" wrapText="1"/>
    </xf>
    <xf numFmtId="0" fontId="23" fillId="3" borderId="0" xfId="0" applyFont="1" applyFill="1" applyAlignment="1">
      <alignment horizontal="center"/>
    </xf>
    <xf numFmtId="49" fontId="8" fillId="3" borderId="5" xfId="0" applyNumberFormat="1" applyFont="1" applyFill="1" applyBorder="1" applyAlignment="1">
      <alignment horizontal="center" vertical="center" wrapText="1"/>
    </xf>
    <xf numFmtId="0" fontId="34" fillId="7" borderId="0" xfId="0" applyFont="1" applyFill="1" applyAlignment="1">
      <alignment horizontal="left" vertical="center" wrapText="1"/>
    </xf>
    <xf numFmtId="0" fontId="0" fillId="2" borderId="0" xfId="0" applyFill="1"/>
  </cellXfs>
  <cellStyles count="3">
    <cellStyle name="Hyperlink" xfId="2" builtinId="8"/>
    <cellStyle name="Normal" xfId="0" builtinId="0"/>
    <cellStyle name="Normal 2"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562100" cy="685800"/>
    <xdr:pic>
      <xdr:nvPicPr>
        <xdr:cNvPr id="6" name="Pictur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7150" y="57150"/>
          <a:ext cx="15621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114300</xdr:rowOff>
    </xdr:from>
    <xdr:ext cx="1857375" cy="8191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 y="114300"/>
          <a:ext cx="1857375" cy="8191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66675</xdr:rowOff>
    </xdr:from>
    <xdr:ext cx="1857375" cy="8191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66675"/>
          <a:ext cx="1857375" cy="8191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77340" cy="695647"/>
    <xdr:pic>
      <xdr:nvPicPr>
        <xdr:cNvPr id="2" name="Picture 1">
          <a:extLst>
            <a:ext uri="{FF2B5EF4-FFF2-40B4-BE49-F238E27FC236}">
              <a16:creationId xmlns:a16="http://schemas.microsoft.com/office/drawing/2014/main" id="{EAE5E92E-B348-4038-8EE1-3703D7828E6C}"/>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28575</xdr:rowOff>
    </xdr:from>
    <xdr:ext cx="952500" cy="4191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675" y="28575"/>
          <a:ext cx="952500" cy="4191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0</xdr:rowOff>
    </xdr:from>
    <xdr:ext cx="1114425" cy="48577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0"/>
          <a:ext cx="1114425" cy="485775"/>
        </a:xfrm>
        <a:prstGeom prst="rect">
          <a:avLst/>
        </a:prstGeom>
      </xdr:spPr>
    </xdr:pic>
    <xdr:clientData/>
  </xdr:oneCellAnchor>
  <xdr:twoCellAnchor editAs="oneCell">
    <xdr:from>
      <xdr:col>0</xdr:col>
      <xdr:colOff>167640</xdr:colOff>
      <xdr:row>23</xdr:row>
      <xdr:rowOff>160020</xdr:rowOff>
    </xdr:from>
    <xdr:to>
      <xdr:col>7</xdr:col>
      <xdr:colOff>15240</xdr:colOff>
      <xdr:row>27</xdr:row>
      <xdr:rowOff>15240</xdr:rowOff>
    </xdr:to>
    <xdr:pic>
      <xdr:nvPicPr>
        <xdr:cNvPr id="4" name="Picture 3">
          <a:extLst>
            <a:ext uri="{FF2B5EF4-FFF2-40B4-BE49-F238E27FC236}">
              <a16:creationId xmlns:a16="http://schemas.microsoft.com/office/drawing/2014/main" id="{294A88E4-0ED5-4E82-9519-E6292EF03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13799820"/>
          <a:ext cx="675894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27000</xdr:colOff>
      <xdr:row>0</xdr:row>
      <xdr:rowOff>86400</xdr:rowOff>
    </xdr:from>
    <xdr:to>
      <xdr:col>0</xdr:col>
      <xdr:colOff>1577340</xdr:colOff>
      <xdr:row>1</xdr:row>
      <xdr:rowOff>38880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a:xfrm>
          <a:off x="27000" y="86400"/>
          <a:ext cx="1550340" cy="65352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577340" cy="695647"/>
    <xdr:pic>
      <xdr:nvPicPr>
        <xdr:cNvPr id="2" name="Picture 1">
          <a:extLst>
            <a:ext uri="{FF2B5EF4-FFF2-40B4-BE49-F238E27FC236}">
              <a16:creationId xmlns:a16="http://schemas.microsoft.com/office/drawing/2014/main" id="{02146809-B7F2-46BE-9609-48CBBF3FBF78}"/>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oneCellAnchor>
    <xdr:from>
      <xdr:col>0</xdr:col>
      <xdr:colOff>0</xdr:colOff>
      <xdr:row>0</xdr:row>
      <xdr:rowOff>0</xdr:rowOff>
    </xdr:from>
    <xdr:ext cx="1577340" cy="695647"/>
    <xdr:pic>
      <xdr:nvPicPr>
        <xdr:cNvPr id="3" name="Picture 2">
          <a:extLst>
            <a:ext uri="{FF2B5EF4-FFF2-40B4-BE49-F238E27FC236}">
              <a16:creationId xmlns:a16="http://schemas.microsoft.com/office/drawing/2014/main" id="{1BB3BFFA-2F9D-40BD-B534-A91B81666472}"/>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ir@famu.edu" TargetMode="Externa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research.aaup.org/instruction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research.aaup.org/instruction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18"/>
  <sheetViews>
    <sheetView workbookViewId="0">
      <selection activeCell="A5" sqref="A5"/>
    </sheetView>
  </sheetViews>
  <sheetFormatPr defaultColWidth="8.7109375" defaultRowHeight="15" x14ac:dyDescent="0.25"/>
  <cols>
    <col min="1" max="1" width="147.140625" customWidth="1"/>
  </cols>
  <sheetData>
    <row r="1" spans="1:1" ht="15.75" x14ac:dyDescent="0.25">
      <c r="A1" s="2" t="s">
        <v>0</v>
      </c>
    </row>
    <row r="2" spans="1:1" x14ac:dyDescent="0.25">
      <c r="A2" s="5" t="s">
        <v>168</v>
      </c>
    </row>
    <row r="3" spans="1:1" ht="15.75" x14ac:dyDescent="0.25">
      <c r="A3" s="6" t="s">
        <v>169</v>
      </c>
    </row>
    <row r="4" spans="1:1" ht="15.75" x14ac:dyDescent="0.25">
      <c r="A4" s="6" t="s">
        <v>3</v>
      </c>
    </row>
    <row r="5" spans="1:1" ht="18" x14ac:dyDescent="0.25">
      <c r="A5" s="7" t="s">
        <v>2</v>
      </c>
    </row>
    <row r="6" spans="1:1" ht="86.25" x14ac:dyDescent="0.25">
      <c r="A6" s="233" t="s">
        <v>186</v>
      </c>
    </row>
    <row r="7" spans="1:1" ht="29.25" x14ac:dyDescent="0.25">
      <c r="A7" s="117" t="s">
        <v>187</v>
      </c>
    </row>
    <row r="8" spans="1:1" x14ac:dyDescent="0.25">
      <c r="A8" s="233" t="s">
        <v>188</v>
      </c>
    </row>
    <row r="9" spans="1:1" x14ac:dyDescent="0.25">
      <c r="A9" s="8"/>
    </row>
    <row r="10" spans="1:1" ht="42.75" x14ac:dyDescent="0.25">
      <c r="A10" s="117" t="s">
        <v>173</v>
      </c>
    </row>
    <row r="11" spans="1:1" x14ac:dyDescent="0.25">
      <c r="A11" s="41"/>
    </row>
    <row r="12" spans="1:1" ht="18" x14ac:dyDescent="0.25">
      <c r="A12" s="9" t="s">
        <v>4</v>
      </c>
    </row>
    <row r="13" spans="1:1" ht="30" x14ac:dyDescent="0.25">
      <c r="A13" s="205" t="s">
        <v>170</v>
      </c>
    </row>
    <row r="14" spans="1:1" ht="43.5" x14ac:dyDescent="0.25">
      <c r="A14" s="234" t="s">
        <v>189</v>
      </c>
    </row>
    <row r="15" spans="1:1" ht="29.25" x14ac:dyDescent="0.25">
      <c r="A15" s="119" t="s">
        <v>171</v>
      </c>
    </row>
    <row r="16" spans="1:1" ht="30" x14ac:dyDescent="0.25">
      <c r="A16" s="235" t="s">
        <v>172</v>
      </c>
    </row>
    <row r="17" spans="1:1" ht="18" x14ac:dyDescent="0.25">
      <c r="A17" s="13"/>
    </row>
    <row r="18" spans="1:1" x14ac:dyDescent="0.25">
      <c r="A18" s="120" t="s">
        <v>190</v>
      </c>
    </row>
  </sheetData>
  <sheetProtection algorithmName="SHA-512" hashValue="u0L42LP6X4x2YLKQeLQ808pmWzYqhA3G/YumAYOfkTRUSKH1+9jQpR6uHB0BBWJaqh8mdoH/rNFcGw0Ct56BYw==" saltValue="Mb4ZiLaXQ38YSTqJVU7T7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995"/>
  <sheetViews>
    <sheetView workbookViewId="0">
      <selection activeCell="K27" sqref="K27"/>
    </sheetView>
  </sheetViews>
  <sheetFormatPr defaultColWidth="8.7109375" defaultRowHeight="15" x14ac:dyDescent="0.25"/>
  <cols>
    <col min="1" max="1" width="12.42578125" style="1" customWidth="1"/>
    <col min="2" max="2" width="24" style="1" customWidth="1"/>
    <col min="3" max="3" width="37.140625" style="1" customWidth="1"/>
    <col min="4" max="4" width="5" style="1" customWidth="1"/>
    <col min="5" max="5" width="10.42578125" style="1" customWidth="1"/>
    <col min="6" max="6" width="9.42578125" style="1" customWidth="1"/>
    <col min="7" max="7" width="10.42578125" style="1" customWidth="1"/>
    <col min="8" max="8" width="18.7109375" style="1" customWidth="1"/>
    <col min="9" max="10" width="10.42578125" style="1" customWidth="1"/>
    <col min="11" max="11" width="18.28515625" style="1" customWidth="1"/>
    <col min="12" max="14" width="8.7109375" style="1"/>
    <col min="15" max="15" width="8.140625" style="1" customWidth="1"/>
    <col min="16" max="16" width="56.28515625" style="1" customWidth="1"/>
    <col min="17" max="1025" width="0" style="1" hidden="1" customWidth="1"/>
  </cols>
  <sheetData>
    <row r="1" spans="1:23" ht="71.25" customHeight="1" x14ac:dyDescent="0.25">
      <c r="A1" s="14"/>
      <c r="B1" s="285" t="s">
        <v>124</v>
      </c>
      <c r="C1" s="285"/>
      <c r="D1" s="285"/>
      <c r="E1" s="285"/>
      <c r="F1" s="285"/>
      <c r="G1" s="285"/>
      <c r="H1" s="285"/>
      <c r="I1" s="285"/>
      <c r="J1" s="285"/>
      <c r="K1" s="285"/>
      <c r="L1" s="3" t="s">
        <v>1</v>
      </c>
      <c r="M1" s="3" t="s">
        <v>1</v>
      </c>
      <c r="N1" s="3" t="s">
        <v>1</v>
      </c>
      <c r="O1" s="3" t="s">
        <v>1</v>
      </c>
      <c r="P1" s="3" t="s">
        <v>1</v>
      </c>
    </row>
    <row r="2" spans="1:23" ht="36" customHeight="1" thickBot="1" x14ac:dyDescent="0.3">
      <c r="A2" s="288" t="s">
        <v>139</v>
      </c>
      <c r="B2" s="288"/>
      <c r="C2" s="288"/>
      <c r="D2" s="288"/>
      <c r="E2" s="288"/>
      <c r="F2" s="288"/>
      <c r="G2" s="288"/>
      <c r="H2" s="288"/>
      <c r="I2" s="288"/>
      <c r="J2" s="288"/>
      <c r="K2" s="288"/>
      <c r="L2" s="3"/>
      <c r="M2" s="3"/>
      <c r="N2" s="3"/>
      <c r="O2" s="3"/>
      <c r="P2" s="3"/>
    </row>
    <row r="3" spans="1:23" ht="14.65" customHeight="1" x14ac:dyDescent="0.25">
      <c r="A3" s="15"/>
      <c r="B3" s="16" t="s">
        <v>5</v>
      </c>
      <c r="C3" s="17">
        <v>133650</v>
      </c>
      <c r="D3" s="266"/>
      <c r="E3" s="266"/>
      <c r="F3" s="266"/>
      <c r="G3" s="267"/>
      <c r="H3" s="18"/>
      <c r="I3" s="289" t="s">
        <v>191</v>
      </c>
      <c r="J3" s="290"/>
      <c r="K3" s="237"/>
      <c r="L3" s="3"/>
      <c r="M3" s="3"/>
      <c r="N3" s="3"/>
      <c r="O3" s="3"/>
      <c r="P3" s="3"/>
    </row>
    <row r="4" spans="1:23" ht="14.65" customHeight="1" x14ac:dyDescent="0.25">
      <c r="A4" s="15"/>
      <c r="B4" s="16" t="s">
        <v>6</v>
      </c>
      <c r="C4" s="286" t="s">
        <v>203</v>
      </c>
      <c r="D4" s="286"/>
      <c r="E4" s="286"/>
      <c r="F4" s="286"/>
      <c r="G4" s="286"/>
      <c r="H4" s="18"/>
      <c r="I4" s="291"/>
      <c r="J4" s="292"/>
      <c r="K4" s="238"/>
      <c r="L4" s="3"/>
      <c r="M4" s="3"/>
      <c r="N4" s="3"/>
      <c r="O4" s="3"/>
      <c r="P4" s="3"/>
    </row>
    <row r="5" spans="1:23" ht="14.65" customHeight="1" x14ac:dyDescent="0.25">
      <c r="A5" s="15"/>
      <c r="B5" s="16" t="s">
        <v>7</v>
      </c>
      <c r="C5" s="284" t="s">
        <v>204</v>
      </c>
      <c r="D5" s="287"/>
      <c r="E5" s="287"/>
      <c r="F5" s="287"/>
      <c r="G5" s="268"/>
      <c r="H5" s="18"/>
      <c r="I5" s="291"/>
      <c r="J5" s="292"/>
      <c r="K5" s="239"/>
      <c r="L5" s="3"/>
      <c r="M5" s="3"/>
      <c r="N5" s="3"/>
      <c r="O5" s="3"/>
      <c r="P5" s="3"/>
    </row>
    <row r="6" spans="1:23" ht="14.65" customHeight="1" thickBot="1" x14ac:dyDescent="0.3">
      <c r="A6" s="15"/>
      <c r="B6" s="16" t="s">
        <v>8</v>
      </c>
      <c r="C6" s="284" t="s">
        <v>206</v>
      </c>
      <c r="D6" s="284"/>
      <c r="E6" s="284"/>
      <c r="F6" s="284"/>
      <c r="G6" s="268"/>
      <c r="H6" s="18"/>
      <c r="I6" s="240" t="s">
        <v>193</v>
      </c>
      <c r="J6" s="241"/>
      <c r="K6" s="242"/>
      <c r="L6" s="3"/>
      <c r="M6" s="3"/>
      <c r="N6" s="3"/>
      <c r="O6" s="3"/>
      <c r="P6" s="3"/>
    </row>
    <row r="7" spans="1:23" ht="14.65" customHeight="1" x14ac:dyDescent="0.25">
      <c r="A7" s="15"/>
      <c r="B7" s="16" t="s">
        <v>9</v>
      </c>
      <c r="C7" s="283" t="s">
        <v>205</v>
      </c>
      <c r="D7" s="284"/>
      <c r="E7" s="284"/>
      <c r="F7" s="284"/>
      <c r="G7" s="268"/>
      <c r="H7" s="18"/>
      <c r="I7" s="236"/>
      <c r="J7" s="236"/>
      <c r="K7" s="19"/>
      <c r="L7" s="3"/>
      <c r="M7" s="3"/>
      <c r="N7" s="3"/>
      <c r="O7" s="3"/>
      <c r="P7" s="3"/>
    </row>
    <row r="8" spans="1:23" ht="14.65" customHeight="1" x14ac:dyDescent="0.25">
      <c r="A8" s="15"/>
      <c r="B8" s="16" t="s">
        <v>10</v>
      </c>
      <c r="C8" s="170" t="s">
        <v>135</v>
      </c>
      <c r="D8" s="18"/>
      <c r="E8" s="18"/>
      <c r="F8" s="18"/>
      <c r="G8" s="18"/>
      <c r="H8" s="18"/>
      <c r="I8" s="18"/>
      <c r="J8" s="18"/>
      <c r="K8" s="19"/>
      <c r="L8" s="3"/>
      <c r="M8" s="3"/>
      <c r="N8" s="3"/>
      <c r="O8" s="3"/>
      <c r="P8" s="3"/>
    </row>
    <row r="9" spans="1:23" ht="23.25" customHeight="1" thickBot="1" x14ac:dyDescent="0.3">
      <c r="A9" s="20" t="s">
        <v>11</v>
      </c>
      <c r="B9" s="21"/>
      <c r="C9" s="21"/>
      <c r="D9" s="21"/>
      <c r="E9" s="21"/>
      <c r="F9" s="21"/>
      <c r="G9" s="21"/>
      <c r="H9" s="21"/>
      <c r="I9" s="21"/>
      <c r="J9" s="21"/>
      <c r="K9" s="21"/>
      <c r="L9" s="3"/>
      <c r="M9" s="3"/>
      <c r="N9" s="3"/>
      <c r="O9" s="3"/>
      <c r="P9" s="3"/>
    </row>
    <row r="10" spans="1:23" ht="6" customHeight="1" thickTop="1" thickBot="1" x14ac:dyDescent="0.3">
      <c r="A10" s="22"/>
      <c r="B10" s="22"/>
      <c r="C10" s="23"/>
      <c r="D10" s="23"/>
      <c r="E10" s="23"/>
      <c r="F10" s="23"/>
      <c r="G10" s="23"/>
      <c r="H10" s="23"/>
      <c r="I10" s="3"/>
      <c r="J10" s="3"/>
      <c r="K10" s="3"/>
      <c r="L10" s="10"/>
      <c r="M10" s="3"/>
      <c r="N10" s="3"/>
      <c r="O10" s="3"/>
      <c r="P10" s="3"/>
      <c r="T10" s="24"/>
      <c r="U10" s="24"/>
      <c r="V10" s="24"/>
      <c r="W10" s="25"/>
    </row>
    <row r="11" spans="1:23" ht="18" customHeight="1" thickBot="1" x14ac:dyDescent="0.3">
      <c r="A11" s="27"/>
      <c r="B11" s="16" t="s">
        <v>12</v>
      </c>
      <c r="C11" s="260"/>
      <c r="D11" s="28"/>
      <c r="E11" s="167" t="s">
        <v>140</v>
      </c>
      <c r="F11" s="28"/>
      <c r="G11" s="28"/>
      <c r="H11" s="28"/>
      <c r="I11" s="28"/>
      <c r="J11" s="28"/>
      <c r="K11" s="28"/>
      <c r="L11" s="27"/>
      <c r="M11" s="3"/>
      <c r="N11" s="3"/>
      <c r="O11" s="3"/>
      <c r="P11" s="29" t="s">
        <v>13</v>
      </c>
      <c r="T11" s="24"/>
      <c r="U11" s="24"/>
      <c r="V11" s="24"/>
      <c r="W11" s="25"/>
    </row>
    <row r="12" spans="1:23" ht="12" customHeight="1" thickBot="1" x14ac:dyDescent="0.3">
      <c r="A12" s="27"/>
      <c r="B12" s="28"/>
      <c r="C12" s="261"/>
      <c r="D12" s="28"/>
      <c r="E12" s="28"/>
      <c r="F12" s="28"/>
      <c r="G12" s="28"/>
      <c r="H12" s="28"/>
      <c r="I12" s="28"/>
      <c r="J12" s="28"/>
      <c r="K12" s="28"/>
      <c r="L12" s="27"/>
      <c r="M12" s="3"/>
      <c r="N12" s="3"/>
      <c r="O12" s="3"/>
      <c r="P12" s="29" t="s">
        <v>14</v>
      </c>
      <c r="T12" s="24"/>
      <c r="U12" s="24"/>
      <c r="V12" s="24"/>
      <c r="W12" s="25"/>
    </row>
    <row r="13" spans="1:23" ht="18" customHeight="1" x14ac:dyDescent="0.25">
      <c r="A13" s="27"/>
      <c r="B13" s="16" t="s">
        <v>15</v>
      </c>
      <c r="C13" s="260"/>
      <c r="D13" s="28"/>
      <c r="E13" s="167" t="s">
        <v>140</v>
      </c>
      <c r="F13" s="28"/>
      <c r="G13" s="28"/>
      <c r="H13" s="28"/>
      <c r="I13" s="28"/>
      <c r="J13" s="28"/>
      <c r="K13" s="28"/>
      <c r="L13" s="27"/>
      <c r="M13" s="3"/>
      <c r="N13" s="3"/>
      <c r="O13" s="3"/>
      <c r="P13" s="3" t="s">
        <v>1</v>
      </c>
      <c r="T13" s="24"/>
      <c r="U13" s="24"/>
      <c r="V13" s="24"/>
      <c r="W13" s="25"/>
    </row>
    <row r="14" spans="1:23" s="4" customFormat="1" ht="12" customHeight="1" x14ac:dyDescent="0.2">
      <c r="A14" s="27"/>
      <c r="B14" s="28"/>
      <c r="C14" s="261"/>
      <c r="D14" s="28"/>
      <c r="E14" s="28"/>
      <c r="F14" s="28"/>
      <c r="G14" s="28"/>
      <c r="H14" s="28"/>
      <c r="I14" s="28"/>
      <c r="J14" s="28"/>
      <c r="K14" s="28"/>
      <c r="L14" s="27"/>
      <c r="M14" s="3"/>
      <c r="N14" s="3"/>
      <c r="O14" s="3"/>
      <c r="P14" s="3"/>
      <c r="T14" s="24"/>
      <c r="U14" s="24"/>
      <c r="V14" s="24"/>
      <c r="W14" s="25"/>
    </row>
    <row r="15" spans="1:23" ht="18" customHeight="1" x14ac:dyDescent="0.25">
      <c r="A15" s="27"/>
      <c r="B15" s="16" t="s">
        <v>16</v>
      </c>
      <c r="C15" s="260"/>
      <c r="D15" s="31"/>
      <c r="E15" s="167" t="s">
        <v>140</v>
      </c>
      <c r="F15" s="31"/>
      <c r="G15" s="31"/>
      <c r="H15" s="31"/>
      <c r="I15" s="31"/>
      <c r="J15" s="31"/>
      <c r="K15" s="31"/>
      <c r="L15" s="27"/>
      <c r="M15" s="3"/>
      <c r="N15" s="3"/>
      <c r="O15" s="3"/>
      <c r="P15" s="29" t="s">
        <v>17</v>
      </c>
      <c r="T15" s="24"/>
      <c r="U15" s="24"/>
      <c r="V15" s="24"/>
      <c r="W15" s="25"/>
    </row>
    <row r="16" spans="1:23" ht="12" customHeight="1" x14ac:dyDescent="0.25">
      <c r="A16" s="32"/>
      <c r="B16" s="26"/>
      <c r="C16" s="262"/>
      <c r="D16" s="33"/>
      <c r="E16" s="33"/>
      <c r="F16" s="33"/>
      <c r="G16" s="33"/>
      <c r="H16" s="33"/>
      <c r="I16" s="33"/>
      <c r="J16" s="33"/>
      <c r="K16" s="33"/>
      <c r="L16" s="27"/>
      <c r="M16" s="3"/>
      <c r="N16" s="3"/>
      <c r="O16" s="3"/>
      <c r="P16" s="29" t="s">
        <v>18</v>
      </c>
      <c r="T16" s="24"/>
      <c r="U16" s="24"/>
      <c r="V16" s="24"/>
      <c r="W16" s="25"/>
    </row>
    <row r="17" spans="1:23" ht="18" customHeight="1" x14ac:dyDescent="0.25">
      <c r="A17" s="27"/>
      <c r="B17" s="16" t="s">
        <v>136</v>
      </c>
      <c r="C17" s="260"/>
      <c r="D17" s="28"/>
      <c r="E17" s="167" t="s">
        <v>141</v>
      </c>
      <c r="F17" s="28"/>
      <c r="G17" s="28"/>
      <c r="H17" s="28"/>
      <c r="I17" s="28"/>
      <c r="J17" s="28"/>
      <c r="K17" s="28"/>
      <c r="L17" s="27"/>
      <c r="M17" s="3"/>
      <c r="N17" s="3"/>
      <c r="O17" s="3"/>
      <c r="P17" s="29" t="s">
        <v>19</v>
      </c>
      <c r="T17" s="24"/>
      <c r="U17" s="24"/>
      <c r="V17" s="24"/>
      <c r="W17" s="25"/>
    </row>
    <row r="18" spans="1:23" ht="12" customHeight="1" x14ac:dyDescent="0.25">
      <c r="A18" s="27"/>
      <c r="B18" s="28"/>
      <c r="C18" s="261"/>
      <c r="D18" s="28"/>
      <c r="E18" s="28"/>
      <c r="F18" s="28"/>
      <c r="G18" s="28"/>
      <c r="H18" s="28"/>
      <c r="I18" s="28"/>
      <c r="J18" s="28"/>
      <c r="K18" s="28"/>
      <c r="L18" s="27"/>
      <c r="M18" s="3"/>
      <c r="N18" s="3"/>
      <c r="O18" s="3"/>
      <c r="P18" s="29" t="s">
        <v>20</v>
      </c>
      <c r="T18" s="24"/>
      <c r="U18" s="24"/>
      <c r="V18" s="24"/>
      <c r="W18" s="25"/>
    </row>
    <row r="19" spans="1:23" ht="18" customHeight="1" x14ac:dyDescent="0.25">
      <c r="A19" s="3"/>
      <c r="B19" s="16" t="s">
        <v>21</v>
      </c>
      <c r="C19" s="260"/>
      <c r="D19" s="3"/>
      <c r="E19" s="167" t="s">
        <v>137</v>
      </c>
      <c r="F19" s="3"/>
      <c r="G19" s="3"/>
      <c r="H19" s="3"/>
      <c r="I19" s="3"/>
      <c r="J19" s="3"/>
      <c r="K19" s="3"/>
      <c r="L19" s="3"/>
      <c r="M19" s="3"/>
      <c r="N19" s="3"/>
      <c r="O19" s="3"/>
      <c r="P19" s="34" t="s">
        <v>22</v>
      </c>
    </row>
    <row r="20" spans="1:23" ht="12" customHeight="1" x14ac:dyDescent="0.25">
      <c r="A20" s="27"/>
      <c r="B20" s="28"/>
      <c r="C20" s="30"/>
      <c r="D20" s="28"/>
      <c r="E20" s="28"/>
      <c r="F20" s="28"/>
      <c r="G20" s="28"/>
      <c r="H20" s="28"/>
      <c r="I20" s="28"/>
      <c r="J20" s="28"/>
      <c r="K20" s="28"/>
      <c r="L20" s="27"/>
      <c r="M20" s="3"/>
      <c r="N20" s="3"/>
      <c r="O20" s="3"/>
      <c r="P20" s="34" t="s">
        <v>23</v>
      </c>
      <c r="T20" s="24"/>
      <c r="U20" s="24"/>
      <c r="V20" s="24"/>
      <c r="W20" s="25"/>
    </row>
    <row r="21" spans="1:23" s="4" customFormat="1" ht="18" customHeight="1" x14ac:dyDescent="0.25">
      <c r="A21" s="27"/>
      <c r="B21" s="16" t="s">
        <v>24</v>
      </c>
      <c r="C21" s="259">
        <v>0.81818181818000002</v>
      </c>
      <c r="D21" s="31"/>
      <c r="E21" s="35" t="s">
        <v>138</v>
      </c>
      <c r="F21" s="31"/>
      <c r="G21" s="31"/>
      <c r="H21" s="31"/>
      <c r="I21" s="31"/>
      <c r="J21" s="31"/>
      <c r="K21" s="36">
        <f>IF(ISBLANK(C21),1,C21)</f>
        <v>0.81818181818000002</v>
      </c>
      <c r="L21" s="27"/>
      <c r="M21" s="3"/>
      <c r="N21" s="3"/>
      <c r="O21" s="3"/>
      <c r="P21" s="34" t="s">
        <v>25</v>
      </c>
      <c r="T21" s="24"/>
      <c r="U21" s="24"/>
      <c r="V21" s="24"/>
      <c r="W21" s="25"/>
    </row>
    <row r="22" spans="1:23" s="40" customFormat="1" ht="12" customHeight="1" thickBot="1" x14ac:dyDescent="0.3">
      <c r="A22" s="37"/>
      <c r="B22" s="37"/>
      <c r="C22" s="38"/>
      <c r="D22" s="37"/>
      <c r="E22" s="39"/>
      <c r="F22" s="37"/>
      <c r="G22" s="37"/>
      <c r="H22" s="37"/>
      <c r="I22" s="37"/>
      <c r="J22" s="37"/>
      <c r="K22" s="37"/>
      <c r="L22" s="27"/>
      <c r="M22" s="3"/>
      <c r="N22" s="3"/>
      <c r="O22" s="3"/>
      <c r="P22" s="34" t="s">
        <v>26</v>
      </c>
    </row>
    <row r="23" spans="1:23" ht="36" customHeight="1" thickBot="1" x14ac:dyDescent="0.3">
      <c r="A23" s="3"/>
      <c r="B23" s="169" t="s">
        <v>27</v>
      </c>
      <c r="C23" s="263"/>
      <c r="D23" s="168"/>
      <c r="E23" s="264"/>
      <c r="F23" s="264"/>
      <c r="G23" s="265"/>
      <c r="H23" s="3"/>
      <c r="I23" s="3"/>
      <c r="J23" s="3"/>
      <c r="K23" s="3"/>
      <c r="L23" s="3"/>
      <c r="M23" s="3"/>
      <c r="N23" s="3"/>
      <c r="O23" s="3"/>
      <c r="P23" s="29" t="s">
        <v>28</v>
      </c>
    </row>
    <row r="24" spans="1:23" ht="12" customHeight="1" thickBot="1" x14ac:dyDescent="0.3">
      <c r="A24" s="3"/>
      <c r="B24" s="3"/>
      <c r="C24" s="41"/>
      <c r="D24" s="3"/>
      <c r="E24" s="3"/>
      <c r="F24" s="3"/>
      <c r="G24" s="3"/>
      <c r="H24" s="3"/>
      <c r="I24" s="3"/>
      <c r="J24" s="3"/>
      <c r="K24" s="3"/>
      <c r="L24" s="3"/>
      <c r="M24" s="3"/>
      <c r="N24" s="3"/>
      <c r="O24" s="3"/>
      <c r="P24" s="3"/>
    </row>
    <row r="25" spans="1:23" ht="36" customHeight="1" thickBot="1" x14ac:dyDescent="0.3">
      <c r="A25" s="3"/>
      <c r="B25" s="169" t="s">
        <v>29</v>
      </c>
      <c r="C25" s="263"/>
      <c r="D25" s="264"/>
      <c r="E25" s="264"/>
      <c r="F25" s="264"/>
      <c r="G25" s="265"/>
      <c r="H25" s="3"/>
      <c r="I25" s="3"/>
      <c r="J25" s="3"/>
      <c r="K25" s="3"/>
      <c r="L25" s="3"/>
      <c r="M25" s="3"/>
      <c r="N25" s="3"/>
      <c r="O25" s="3"/>
      <c r="P25" s="3"/>
    </row>
    <row r="26" spans="1:23" ht="18" customHeight="1" x14ac:dyDescent="0.25">
      <c r="A26" s="3"/>
      <c r="B26" s="3"/>
      <c r="C26" s="41"/>
      <c r="D26" s="3"/>
      <c r="E26" s="3"/>
      <c r="F26" s="3"/>
      <c r="G26" s="3"/>
      <c r="H26" s="3"/>
      <c r="I26" s="3"/>
      <c r="J26" s="3"/>
      <c r="K26" s="3"/>
      <c r="L26" s="3"/>
      <c r="M26" s="3"/>
      <c r="N26" s="3"/>
      <c r="O26" s="3"/>
      <c r="P26" s="3"/>
    </row>
    <row r="27" spans="1:23" ht="13.9" customHeight="1" x14ac:dyDescent="0.25">
      <c r="A27" s="207" t="s">
        <v>191</v>
      </c>
      <c r="B27" s="3"/>
      <c r="C27" s="3"/>
      <c r="D27" s="3"/>
      <c r="E27" s="3"/>
      <c r="F27" s="3"/>
      <c r="G27" s="3"/>
      <c r="H27" s="3"/>
      <c r="I27" s="3"/>
      <c r="J27" s="3"/>
      <c r="K27" s="3"/>
      <c r="L27" s="3"/>
      <c r="M27" s="3"/>
      <c r="N27" s="3"/>
      <c r="O27" s="3"/>
      <c r="P27" s="29" t="s">
        <v>30</v>
      </c>
    </row>
    <row r="28" spans="1:23" ht="13.9" customHeight="1" thickBot="1" x14ac:dyDescent="0.3">
      <c r="A28" s="240" t="s">
        <v>193</v>
      </c>
      <c r="B28" s="3"/>
      <c r="C28" s="3"/>
      <c r="D28" s="3"/>
      <c r="E28" s="3"/>
      <c r="F28" s="3"/>
      <c r="G28" s="3"/>
      <c r="H28" s="3"/>
      <c r="I28" s="3"/>
      <c r="J28" s="3"/>
      <c r="K28" s="3"/>
      <c r="L28" s="3"/>
      <c r="M28" s="3"/>
      <c r="N28" s="3"/>
      <c r="O28" s="3"/>
      <c r="P28" s="29"/>
    </row>
    <row r="29" spans="1:23" ht="13.9" customHeight="1" x14ac:dyDescent="0.25">
      <c r="A29" s="29"/>
      <c r="B29" s="29"/>
      <c r="C29" s="29"/>
      <c r="D29" s="3"/>
      <c r="E29" s="3"/>
      <c r="F29" s="3"/>
      <c r="G29" s="3"/>
      <c r="H29" s="3"/>
      <c r="I29" s="3"/>
      <c r="J29" s="3"/>
      <c r="K29" s="41"/>
      <c r="L29" s="41"/>
      <c r="M29" s="41"/>
      <c r="N29" s="41"/>
      <c r="O29" s="41"/>
      <c r="P29" s="41"/>
      <c r="Q29" s="43"/>
      <c r="R29" s="43"/>
      <c r="S29" s="43"/>
    </row>
    <row r="30" spans="1:23" ht="13.9" customHeight="1" x14ac:dyDescent="0.25">
      <c r="A30" s="29"/>
      <c r="B30" s="44"/>
      <c r="C30" s="29"/>
      <c r="D30" s="3"/>
      <c r="E30" s="3"/>
      <c r="F30" s="3"/>
      <c r="G30" s="3"/>
      <c r="H30" s="3"/>
      <c r="I30" s="3"/>
      <c r="J30" s="3"/>
      <c r="K30" s="41"/>
      <c r="L30" s="41"/>
      <c r="M30" s="41"/>
      <c r="N30" s="41"/>
      <c r="O30" s="41"/>
      <c r="P30" s="41"/>
      <c r="Q30" s="43"/>
      <c r="R30" s="43"/>
      <c r="S30" s="43"/>
    </row>
    <row r="31" spans="1:23" ht="15" customHeight="1" x14ac:dyDescent="0.25">
      <c r="A31" s="45"/>
      <c r="B31" s="46"/>
      <c r="C31" s="29"/>
      <c r="D31" s="3"/>
      <c r="E31" s="3"/>
      <c r="F31" s="3"/>
      <c r="G31" s="3"/>
      <c r="H31" s="3"/>
      <c r="I31" s="3"/>
      <c r="J31" s="3"/>
      <c r="K31" s="41"/>
      <c r="L31" s="41"/>
      <c r="M31" s="41"/>
      <c r="N31" s="41"/>
      <c r="O31" s="41"/>
      <c r="P31" s="41"/>
      <c r="Q31" s="43"/>
      <c r="R31" s="43"/>
      <c r="S31" s="43"/>
    </row>
    <row r="32" spans="1:23" ht="13.9" customHeight="1" x14ac:dyDescent="0.25">
      <c r="A32" s="47"/>
      <c r="B32" s="46" t="s">
        <v>31</v>
      </c>
      <c r="C32" s="29"/>
      <c r="D32" s="3"/>
      <c r="E32" s="3"/>
      <c r="F32" s="3"/>
      <c r="G32" s="3"/>
      <c r="H32" s="3"/>
      <c r="I32" s="3"/>
      <c r="J32" s="3"/>
      <c r="K32" s="41"/>
      <c r="L32" s="41"/>
      <c r="M32" s="41"/>
      <c r="N32" s="41"/>
      <c r="O32" s="41"/>
      <c r="P32" s="41"/>
      <c r="Q32" s="43"/>
      <c r="R32" s="43"/>
      <c r="S32" s="43"/>
    </row>
    <row r="33" spans="1:19" ht="15" customHeight="1" x14ac:dyDescent="0.25">
      <c r="A33" s="48"/>
      <c r="B33" s="46" t="s">
        <v>32</v>
      </c>
      <c r="C33" s="29"/>
      <c r="D33" s="3"/>
      <c r="E33" s="3"/>
      <c r="F33" s="3"/>
      <c r="G33" s="3"/>
      <c r="H33" s="3"/>
      <c r="I33" s="3"/>
      <c r="J33" s="3"/>
      <c r="K33" s="41"/>
      <c r="L33" s="41"/>
      <c r="M33" s="41"/>
      <c r="N33" s="41"/>
      <c r="O33" s="41"/>
      <c r="P33" s="41"/>
      <c r="Q33" s="43"/>
      <c r="R33" s="43"/>
      <c r="S33" s="43"/>
    </row>
    <row r="34" spans="1:19" ht="13.9" customHeight="1" x14ac:dyDescent="0.25">
      <c r="A34" s="29"/>
      <c r="B34" s="46" t="s">
        <v>33</v>
      </c>
      <c r="C34" s="29"/>
      <c r="D34" s="3"/>
      <c r="E34" s="3"/>
      <c r="F34" s="3"/>
      <c r="G34" s="3"/>
      <c r="H34" s="3"/>
      <c r="I34" s="3"/>
      <c r="J34" s="3"/>
      <c r="K34" s="41"/>
      <c r="L34" s="41"/>
      <c r="M34" s="41"/>
      <c r="N34" s="41"/>
      <c r="O34" s="41"/>
      <c r="P34" s="41"/>
      <c r="Q34" s="43"/>
      <c r="R34" s="43"/>
      <c r="S34" s="43"/>
    </row>
    <row r="35" spans="1:19" ht="13.9" customHeight="1" x14ac:dyDescent="0.25">
      <c r="A35" s="29"/>
      <c r="B35" s="46" t="s">
        <v>34</v>
      </c>
      <c r="C35" s="29"/>
      <c r="D35" s="3"/>
      <c r="E35" s="3"/>
      <c r="F35" s="3"/>
      <c r="G35" s="3"/>
      <c r="H35" s="3"/>
      <c r="I35" s="3"/>
      <c r="J35" s="3"/>
      <c r="K35" s="41"/>
      <c r="L35" s="41"/>
      <c r="M35" s="41"/>
      <c r="N35" s="41"/>
      <c r="O35" s="41"/>
      <c r="P35" s="41"/>
      <c r="Q35" s="43"/>
      <c r="R35" s="43"/>
      <c r="S35" s="43"/>
    </row>
    <row r="36" spans="1:19" ht="13.9" customHeight="1" x14ac:dyDescent="0.25">
      <c r="A36" s="29"/>
      <c r="B36" s="46" t="s">
        <v>35</v>
      </c>
      <c r="C36" s="29"/>
      <c r="D36" s="3"/>
      <c r="E36" s="3"/>
      <c r="F36" s="3"/>
      <c r="G36" s="3"/>
      <c r="H36" s="3"/>
      <c r="I36" s="3"/>
      <c r="J36" s="3"/>
      <c r="K36" s="41"/>
      <c r="L36" s="41"/>
      <c r="M36" s="41"/>
      <c r="N36" s="41"/>
      <c r="O36" s="41"/>
      <c r="P36" s="41"/>
      <c r="Q36" s="43"/>
      <c r="R36" s="43"/>
      <c r="S36" s="43"/>
    </row>
    <row r="37" spans="1:19" ht="13.9" customHeight="1" x14ac:dyDescent="0.25">
      <c r="A37" s="29"/>
      <c r="B37" s="46" t="s">
        <v>36</v>
      </c>
      <c r="C37" s="29"/>
      <c r="D37" s="3"/>
      <c r="E37" s="3"/>
      <c r="F37" s="3"/>
      <c r="G37" s="3"/>
      <c r="H37" s="3"/>
      <c r="I37" s="3"/>
      <c r="J37" s="3"/>
      <c r="K37" s="41"/>
      <c r="L37" s="41"/>
      <c r="M37" s="41"/>
      <c r="N37" s="41"/>
      <c r="O37" s="41"/>
      <c r="P37" s="41"/>
      <c r="Q37" s="43"/>
      <c r="R37" s="43"/>
      <c r="S37" s="43"/>
    </row>
    <row r="38" spans="1:19" ht="13.9" customHeight="1" x14ac:dyDescent="0.25">
      <c r="A38" s="29"/>
      <c r="B38" s="46" t="s">
        <v>37</v>
      </c>
      <c r="C38" s="29"/>
      <c r="D38" s="3"/>
      <c r="E38" s="3"/>
      <c r="F38" s="3"/>
      <c r="G38" s="3"/>
      <c r="H38" s="3"/>
      <c r="I38" s="3"/>
      <c r="J38" s="3"/>
      <c r="K38" s="41"/>
      <c r="L38" s="41"/>
      <c r="M38" s="41"/>
      <c r="N38" s="41"/>
      <c r="O38" s="41"/>
      <c r="P38" s="41"/>
      <c r="Q38" s="43"/>
      <c r="R38" s="43"/>
      <c r="S38" s="43"/>
    </row>
    <row r="39" spans="1:19" ht="13.9" customHeight="1" x14ac:dyDescent="0.25">
      <c r="A39" s="29"/>
      <c r="B39" s="46" t="s">
        <v>38</v>
      </c>
      <c r="C39" s="29"/>
      <c r="D39" s="3"/>
      <c r="E39" s="3"/>
      <c r="F39" s="3"/>
      <c r="G39" s="3"/>
      <c r="H39" s="3"/>
      <c r="I39" s="3"/>
      <c r="J39" s="3"/>
      <c r="K39" s="41"/>
      <c r="L39" s="41"/>
      <c r="M39" s="41"/>
      <c r="N39" s="41"/>
      <c r="O39" s="41"/>
      <c r="P39" s="41"/>
      <c r="Q39" s="43"/>
      <c r="R39" s="43"/>
      <c r="S39" s="43"/>
    </row>
    <row r="40" spans="1:19" ht="13.9" customHeight="1" x14ac:dyDescent="0.25">
      <c r="A40" s="29"/>
      <c r="B40" s="46" t="s">
        <v>39</v>
      </c>
      <c r="C40" s="29"/>
      <c r="D40" s="3"/>
      <c r="E40" s="3"/>
      <c r="F40" s="3"/>
      <c r="G40" s="3"/>
      <c r="H40" s="3"/>
      <c r="I40" s="3"/>
      <c r="J40" s="3"/>
      <c r="K40" s="41"/>
      <c r="L40" s="41"/>
      <c r="M40" s="41"/>
      <c r="N40" s="41"/>
      <c r="O40" s="41"/>
      <c r="P40" s="41"/>
      <c r="Q40" s="43"/>
      <c r="R40" s="43"/>
      <c r="S40" s="43"/>
    </row>
    <row r="41" spans="1:19" ht="13.9" customHeight="1" x14ac:dyDescent="0.25">
      <c r="A41" s="29"/>
      <c r="B41" s="46" t="s">
        <v>40</v>
      </c>
      <c r="C41" s="29"/>
      <c r="D41" s="3"/>
      <c r="E41" s="3"/>
      <c r="F41" s="3"/>
      <c r="G41" s="3"/>
      <c r="H41" s="3"/>
      <c r="I41" s="3"/>
      <c r="J41" s="3"/>
      <c r="K41" s="41"/>
      <c r="L41" s="41"/>
      <c r="M41" s="41"/>
      <c r="N41" s="41"/>
      <c r="O41" s="41"/>
      <c r="P41" s="41"/>
      <c r="Q41" s="43"/>
      <c r="R41" s="43"/>
      <c r="S41" s="43"/>
    </row>
    <row r="42" spans="1:19" ht="13.9" customHeight="1" x14ac:dyDescent="0.25">
      <c r="A42" s="29"/>
      <c r="B42" s="46" t="s">
        <v>41</v>
      </c>
      <c r="C42" s="29"/>
      <c r="D42" s="3"/>
      <c r="E42" s="3"/>
      <c r="F42" s="3"/>
      <c r="G42" s="3"/>
      <c r="H42" s="3"/>
      <c r="I42" s="3"/>
      <c r="J42" s="3"/>
      <c r="K42" s="41"/>
      <c r="L42" s="41"/>
      <c r="M42" s="41"/>
      <c r="N42" s="41"/>
      <c r="O42" s="41"/>
      <c r="P42" s="41"/>
      <c r="Q42" s="43"/>
      <c r="R42" s="43"/>
      <c r="S42" s="43"/>
    </row>
    <row r="43" spans="1:19" ht="13.9" customHeight="1" x14ac:dyDescent="0.25">
      <c r="A43" s="29"/>
      <c r="B43" s="46" t="s">
        <v>42</v>
      </c>
      <c r="C43" s="29"/>
      <c r="D43" s="3"/>
      <c r="E43" s="3"/>
      <c r="F43" s="3"/>
      <c r="G43" s="3"/>
      <c r="H43" s="3"/>
      <c r="I43" s="3"/>
      <c r="J43" s="3"/>
      <c r="K43" s="41"/>
      <c r="L43" s="41"/>
      <c r="M43" s="41"/>
      <c r="N43" s="41"/>
      <c r="O43" s="41"/>
      <c r="P43" s="41"/>
      <c r="Q43" s="43"/>
      <c r="R43" s="43"/>
      <c r="S43" s="43"/>
    </row>
    <row r="44" spans="1:19" ht="13.9" customHeight="1" x14ac:dyDescent="0.25">
      <c r="A44" s="29"/>
      <c r="B44" s="46" t="s">
        <v>43</v>
      </c>
      <c r="C44" s="29"/>
      <c r="D44" s="3"/>
      <c r="E44" s="3"/>
      <c r="F44" s="3"/>
      <c r="G44" s="3"/>
      <c r="H44" s="3"/>
      <c r="I44" s="3"/>
      <c r="J44" s="3"/>
      <c r="K44" s="41"/>
      <c r="L44" s="41"/>
      <c r="M44" s="41"/>
      <c r="N44" s="41"/>
      <c r="O44" s="41"/>
      <c r="P44" s="41"/>
      <c r="Q44" s="43"/>
      <c r="R44" s="43"/>
      <c r="S44" s="43"/>
    </row>
    <row r="45" spans="1:19" ht="13.9" customHeight="1" x14ac:dyDescent="0.25">
      <c r="A45" s="29"/>
      <c r="B45" s="46" t="s">
        <v>44</v>
      </c>
      <c r="C45" s="29"/>
      <c r="D45" s="3"/>
      <c r="E45" s="3"/>
      <c r="F45" s="3"/>
      <c r="G45" s="3"/>
      <c r="H45" s="3"/>
      <c r="I45" s="3"/>
      <c r="J45" s="3"/>
      <c r="K45" s="41"/>
      <c r="L45" s="41"/>
      <c r="M45" s="41"/>
      <c r="N45" s="41"/>
      <c r="O45" s="41"/>
      <c r="P45" s="41"/>
      <c r="Q45" s="43"/>
      <c r="R45" s="43"/>
      <c r="S45" s="43"/>
    </row>
    <row r="46" spans="1:19" ht="13.9" customHeight="1" x14ac:dyDescent="0.25">
      <c r="A46" s="29"/>
      <c r="B46" s="46" t="s">
        <v>45</v>
      </c>
      <c r="C46" s="29"/>
      <c r="D46" s="3"/>
      <c r="E46" s="3"/>
      <c r="F46" s="3"/>
      <c r="G46" s="3"/>
      <c r="H46" s="3"/>
      <c r="I46" s="3"/>
      <c r="J46" s="3"/>
      <c r="K46" s="41"/>
      <c r="L46" s="41"/>
      <c r="M46" s="41"/>
      <c r="N46" s="41"/>
      <c r="O46" s="41"/>
      <c r="P46" s="41"/>
      <c r="Q46" s="43"/>
      <c r="R46" s="43"/>
      <c r="S46" s="43"/>
    </row>
    <row r="47" spans="1:19" ht="13.9" customHeight="1" x14ac:dyDescent="0.25">
      <c r="A47" s="29"/>
      <c r="B47" s="46" t="s">
        <v>46</v>
      </c>
      <c r="C47" s="29"/>
      <c r="D47" s="3"/>
      <c r="E47" s="3"/>
      <c r="F47" s="3"/>
      <c r="G47" s="3"/>
      <c r="H47" s="3"/>
      <c r="I47" s="3"/>
      <c r="J47" s="3"/>
      <c r="K47" s="41"/>
      <c r="L47" s="41"/>
      <c r="M47" s="41"/>
      <c r="N47" s="41"/>
      <c r="O47" s="41"/>
      <c r="P47" s="41"/>
      <c r="Q47" s="43"/>
      <c r="R47" s="43"/>
      <c r="S47" s="43"/>
    </row>
    <row r="48" spans="1:19" ht="13.9" customHeight="1" x14ac:dyDescent="0.25">
      <c r="A48" s="29"/>
      <c r="B48" s="46" t="s">
        <v>47</v>
      </c>
      <c r="C48" s="29"/>
      <c r="D48" s="3"/>
      <c r="E48" s="3"/>
      <c r="F48" s="3"/>
      <c r="G48" s="3"/>
      <c r="H48" s="3"/>
      <c r="I48" s="3"/>
      <c r="J48" s="3"/>
      <c r="K48" s="41"/>
      <c r="L48" s="41"/>
      <c r="M48" s="41"/>
      <c r="N48" s="41"/>
      <c r="O48" s="41"/>
      <c r="P48" s="41"/>
      <c r="Q48" s="43"/>
      <c r="R48" s="43"/>
      <c r="S48" s="43"/>
    </row>
    <row r="49" spans="1:19" ht="13.9" customHeight="1" x14ac:dyDescent="0.25">
      <c r="A49" s="29"/>
      <c r="B49" s="46" t="s">
        <v>48</v>
      </c>
      <c r="C49" s="29"/>
      <c r="D49" s="3"/>
      <c r="E49" s="3"/>
      <c r="F49" s="3"/>
      <c r="G49" s="3"/>
      <c r="H49" s="3"/>
      <c r="I49" s="3"/>
      <c r="J49" s="3"/>
      <c r="K49" s="41"/>
      <c r="L49" s="41"/>
      <c r="M49" s="41"/>
      <c r="N49" s="41"/>
      <c r="O49" s="41"/>
      <c r="P49" s="41"/>
      <c r="Q49" s="43"/>
      <c r="R49" s="43"/>
      <c r="S49" s="43"/>
    </row>
    <row r="50" spans="1:19" ht="13.9" customHeight="1" x14ac:dyDescent="0.25">
      <c r="A50" s="29"/>
      <c r="B50" s="46" t="s">
        <v>49</v>
      </c>
      <c r="C50" s="29"/>
      <c r="D50" s="3"/>
      <c r="E50" s="3"/>
      <c r="F50" s="3"/>
      <c r="G50" s="3"/>
      <c r="H50" s="3"/>
      <c r="I50" s="3"/>
      <c r="J50" s="3"/>
      <c r="K50" s="41"/>
      <c r="L50" s="41"/>
      <c r="M50" s="41"/>
      <c r="N50" s="41"/>
      <c r="O50" s="41"/>
      <c r="P50" s="41"/>
      <c r="Q50" s="43"/>
      <c r="R50" s="43"/>
      <c r="S50" s="43"/>
    </row>
    <row r="51" spans="1:19" ht="13.9" customHeight="1" x14ac:dyDescent="0.25">
      <c r="A51" s="29"/>
      <c r="B51" s="46" t="s">
        <v>50</v>
      </c>
      <c r="C51" s="29"/>
      <c r="D51" s="3"/>
      <c r="E51" s="3"/>
      <c r="F51" s="3"/>
      <c r="G51" s="3"/>
      <c r="H51" s="3"/>
      <c r="I51" s="3"/>
      <c r="J51" s="3"/>
      <c r="K51" s="41"/>
      <c r="L51" s="41"/>
      <c r="M51" s="41"/>
      <c r="N51" s="41"/>
      <c r="O51" s="41"/>
      <c r="P51" s="41"/>
      <c r="Q51" s="43"/>
      <c r="R51" s="43"/>
      <c r="S51" s="43"/>
    </row>
    <row r="52" spans="1:19" ht="13.9" customHeight="1" x14ac:dyDescent="0.25">
      <c r="A52" s="29"/>
      <c r="B52" s="46" t="s">
        <v>51</v>
      </c>
      <c r="C52" s="29"/>
      <c r="D52" s="3"/>
      <c r="E52" s="3"/>
      <c r="F52" s="3"/>
      <c r="G52" s="3"/>
      <c r="H52" s="3"/>
      <c r="I52" s="3"/>
      <c r="J52" s="3"/>
      <c r="K52" s="41"/>
      <c r="L52" s="41"/>
      <c r="M52" s="41"/>
      <c r="N52" s="41"/>
      <c r="O52" s="41"/>
      <c r="P52" s="41"/>
      <c r="Q52" s="43"/>
      <c r="R52" s="43"/>
      <c r="S52" s="43"/>
    </row>
    <row r="53" spans="1:19" ht="13.9" customHeight="1" x14ac:dyDescent="0.25">
      <c r="A53" s="29"/>
      <c r="B53" s="46" t="s">
        <v>52</v>
      </c>
      <c r="C53" s="29"/>
      <c r="D53" s="3"/>
      <c r="E53" s="3"/>
      <c r="F53" s="3"/>
      <c r="G53" s="3"/>
      <c r="H53" s="3"/>
      <c r="I53" s="3"/>
      <c r="J53" s="3"/>
      <c r="K53" s="41"/>
      <c r="L53" s="41"/>
      <c r="M53" s="41"/>
      <c r="N53" s="41"/>
      <c r="O53" s="41"/>
      <c r="P53" s="41"/>
      <c r="Q53" s="43"/>
      <c r="R53" s="43"/>
      <c r="S53" s="43"/>
    </row>
    <row r="54" spans="1:19" ht="13.9" customHeight="1" x14ac:dyDescent="0.25">
      <c r="A54" s="29"/>
      <c r="B54" s="46" t="s">
        <v>53</v>
      </c>
      <c r="C54" s="29"/>
      <c r="D54" s="3"/>
      <c r="E54" s="3"/>
      <c r="F54" s="3"/>
      <c r="G54" s="3"/>
      <c r="H54" s="3"/>
      <c r="I54" s="3"/>
      <c r="J54" s="3"/>
      <c r="K54" s="41"/>
      <c r="L54" s="41"/>
      <c r="M54" s="41"/>
      <c r="N54" s="41"/>
      <c r="O54" s="41"/>
      <c r="P54" s="41"/>
      <c r="Q54" s="43"/>
      <c r="R54" s="43"/>
      <c r="S54" s="43"/>
    </row>
    <row r="55" spans="1:19" ht="13.9" customHeight="1" x14ac:dyDescent="0.25">
      <c r="A55" s="29"/>
      <c r="B55" s="46" t="s">
        <v>54</v>
      </c>
      <c r="C55" s="29"/>
      <c r="D55" s="3"/>
      <c r="E55" s="3"/>
      <c r="F55" s="3"/>
      <c r="G55" s="3"/>
      <c r="H55" s="3"/>
      <c r="I55" s="3"/>
      <c r="J55" s="3"/>
      <c r="K55" s="41"/>
      <c r="L55" s="41"/>
      <c r="M55" s="41"/>
      <c r="N55" s="41"/>
      <c r="O55" s="41"/>
      <c r="P55" s="41"/>
      <c r="Q55" s="43"/>
      <c r="R55" s="43"/>
      <c r="S55" s="43"/>
    </row>
    <row r="56" spans="1:19" ht="13.9" customHeight="1" x14ac:dyDescent="0.25">
      <c r="A56" s="29"/>
      <c r="B56" s="46" t="s">
        <v>55</v>
      </c>
      <c r="C56" s="29"/>
      <c r="D56" s="3"/>
      <c r="E56" s="3"/>
      <c r="F56" s="3"/>
      <c r="G56" s="3"/>
      <c r="H56" s="3"/>
      <c r="I56" s="3"/>
      <c r="J56" s="3"/>
      <c r="K56" s="41"/>
      <c r="L56" s="41"/>
      <c r="M56" s="41"/>
      <c r="N56" s="41"/>
      <c r="O56" s="41"/>
      <c r="P56" s="41"/>
      <c r="Q56" s="43"/>
      <c r="R56" s="43"/>
      <c r="S56" s="43"/>
    </row>
    <row r="57" spans="1:19" ht="13.9" customHeight="1" x14ac:dyDescent="0.25">
      <c r="A57" s="29"/>
      <c r="B57" s="46" t="s">
        <v>56</v>
      </c>
      <c r="C57" s="29"/>
      <c r="D57" s="3"/>
      <c r="E57" s="3"/>
      <c r="F57" s="3"/>
      <c r="G57" s="3"/>
      <c r="H57" s="3"/>
      <c r="I57" s="3"/>
      <c r="J57" s="3"/>
      <c r="K57" s="41"/>
      <c r="L57" s="41"/>
      <c r="M57" s="41"/>
      <c r="N57" s="41"/>
      <c r="O57" s="41"/>
      <c r="P57" s="41"/>
      <c r="Q57" s="43"/>
      <c r="R57" s="43"/>
      <c r="S57" s="43"/>
    </row>
    <row r="58" spans="1:19" ht="13.9" customHeight="1" x14ac:dyDescent="0.25">
      <c r="A58" s="29"/>
      <c r="B58" s="46" t="s">
        <v>57</v>
      </c>
      <c r="C58" s="29"/>
      <c r="D58" s="3"/>
      <c r="E58" s="3"/>
      <c r="F58" s="3"/>
      <c r="G58" s="3"/>
      <c r="H58" s="3"/>
      <c r="I58" s="3"/>
      <c r="J58" s="3"/>
      <c r="K58" s="41"/>
      <c r="L58" s="41"/>
      <c r="M58" s="41"/>
      <c r="N58" s="41"/>
      <c r="O58" s="41"/>
      <c r="P58" s="41"/>
      <c r="Q58" s="43"/>
      <c r="R58" s="43"/>
      <c r="S58" s="43"/>
    </row>
    <row r="59" spans="1:19" ht="13.9" customHeight="1" x14ac:dyDescent="0.25">
      <c r="A59" s="29"/>
      <c r="B59" s="46" t="s">
        <v>58</v>
      </c>
      <c r="C59" s="29"/>
      <c r="D59" s="3"/>
      <c r="E59" s="3"/>
      <c r="F59" s="3"/>
      <c r="G59" s="3"/>
      <c r="H59" s="3"/>
      <c r="I59" s="3"/>
      <c r="J59" s="3"/>
      <c r="K59" s="41"/>
      <c r="L59" s="41"/>
      <c r="M59" s="41"/>
      <c r="N59" s="41"/>
      <c r="O59" s="41"/>
      <c r="P59" s="41"/>
      <c r="Q59" s="43"/>
      <c r="R59" s="43"/>
      <c r="S59" s="43"/>
    </row>
    <row r="60" spans="1:19" ht="13.9" customHeight="1" x14ac:dyDescent="0.25">
      <c r="A60" s="29"/>
      <c r="B60" s="46" t="s">
        <v>59</v>
      </c>
      <c r="C60" s="29"/>
      <c r="D60" s="3"/>
      <c r="E60" s="3"/>
      <c r="F60" s="3"/>
      <c r="G60" s="3"/>
      <c r="H60" s="3"/>
      <c r="I60" s="3"/>
      <c r="J60" s="3"/>
      <c r="K60" s="41"/>
      <c r="L60" s="41"/>
      <c r="M60" s="41"/>
      <c r="N60" s="41"/>
      <c r="O60" s="41"/>
      <c r="P60" s="41"/>
      <c r="Q60" s="43"/>
      <c r="R60" s="43"/>
      <c r="S60" s="43"/>
    </row>
    <row r="61" spans="1:19" ht="13.9" customHeight="1" x14ac:dyDescent="0.25">
      <c r="A61" s="29"/>
      <c r="B61" s="46" t="s">
        <v>60</v>
      </c>
      <c r="C61" s="29"/>
      <c r="D61" s="3"/>
      <c r="E61" s="3"/>
      <c r="F61" s="3"/>
      <c r="G61" s="3"/>
      <c r="H61" s="3"/>
      <c r="I61" s="3"/>
      <c r="J61" s="3"/>
      <c r="K61" s="41"/>
      <c r="L61" s="41"/>
      <c r="M61" s="41"/>
      <c r="N61" s="41"/>
      <c r="O61" s="41"/>
      <c r="P61" s="41"/>
      <c r="Q61" s="43"/>
      <c r="R61" s="43"/>
      <c r="S61" s="43"/>
    </row>
    <row r="62" spans="1:19" ht="13.9" customHeight="1" x14ac:dyDescent="0.25">
      <c r="A62" s="29"/>
      <c r="B62" s="46" t="s">
        <v>61</v>
      </c>
      <c r="C62" s="29"/>
      <c r="D62" s="3"/>
      <c r="E62" s="3"/>
      <c r="F62" s="3"/>
      <c r="G62" s="3"/>
      <c r="H62" s="3"/>
      <c r="I62" s="3"/>
      <c r="J62" s="3"/>
      <c r="K62" s="41"/>
      <c r="L62" s="41"/>
      <c r="M62" s="41"/>
      <c r="N62" s="41"/>
      <c r="O62" s="41"/>
      <c r="P62" s="41"/>
      <c r="Q62" s="43"/>
      <c r="R62" s="43"/>
      <c r="S62" s="43"/>
    </row>
    <row r="63" spans="1:19" ht="13.9" customHeight="1" x14ac:dyDescent="0.25">
      <c r="A63" s="29"/>
      <c r="B63" s="46" t="s">
        <v>62</v>
      </c>
      <c r="C63" s="29"/>
      <c r="D63" s="3"/>
      <c r="E63" s="3"/>
      <c r="F63" s="3"/>
      <c r="G63" s="3"/>
      <c r="H63" s="3"/>
      <c r="I63" s="3"/>
      <c r="J63" s="3"/>
      <c r="K63" s="41"/>
      <c r="L63" s="41"/>
      <c r="M63" s="41"/>
      <c r="N63" s="41"/>
      <c r="O63" s="41"/>
      <c r="P63" s="41"/>
    </row>
    <row r="64" spans="1:19" ht="13.9" customHeight="1" x14ac:dyDescent="0.25">
      <c r="A64" s="29"/>
      <c r="B64" s="46" t="s">
        <v>63</v>
      </c>
      <c r="C64" s="29"/>
      <c r="D64" s="3"/>
      <c r="E64" s="3"/>
      <c r="F64" s="3"/>
      <c r="G64" s="3"/>
      <c r="H64" s="3"/>
      <c r="I64" s="3"/>
      <c r="J64" s="3"/>
      <c r="K64" s="41"/>
      <c r="L64" s="41"/>
      <c r="M64" s="41"/>
      <c r="N64" s="41"/>
      <c r="O64" s="41"/>
      <c r="P64" s="41"/>
    </row>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4"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64" ht="12" customHeight="1" x14ac:dyDescent="0.25"/>
    <row r="3165" ht="12" customHeight="1" x14ac:dyDescent="0.25"/>
    <row r="3166" ht="12" customHeight="1" x14ac:dyDescent="0.25"/>
    <row r="3167" ht="12" customHeight="1" x14ac:dyDescent="0.25"/>
    <row r="3168" ht="12" customHeight="1" x14ac:dyDescent="0.25"/>
    <row r="3169" ht="12" customHeight="1" x14ac:dyDescent="0.25"/>
    <row r="3170" ht="12" customHeight="1" x14ac:dyDescent="0.25"/>
    <row r="3171" ht="12" customHeight="1" x14ac:dyDescent="0.25"/>
    <row r="3172" ht="12" customHeight="1" x14ac:dyDescent="0.25"/>
    <row r="3173" ht="12" customHeight="1" x14ac:dyDescent="0.25"/>
    <row r="3174" ht="12" customHeight="1" x14ac:dyDescent="0.25"/>
    <row r="3175" ht="12" customHeight="1" x14ac:dyDescent="0.25"/>
    <row r="3176"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 customHeight="1" x14ac:dyDescent="0.25"/>
    <row r="3569" ht="12" customHeight="1" x14ac:dyDescent="0.25"/>
    <row r="3570" ht="12" customHeight="1" x14ac:dyDescent="0.25"/>
    <row r="3571" ht="12" customHeight="1" x14ac:dyDescent="0.25"/>
    <row r="3572" ht="12" customHeight="1" x14ac:dyDescent="0.25"/>
    <row r="3573" ht="12" customHeight="1" x14ac:dyDescent="0.25"/>
    <row r="3574" ht="12" customHeight="1" x14ac:dyDescent="0.25"/>
    <row r="3575" ht="12" customHeight="1" x14ac:dyDescent="0.25"/>
    <row r="3576" ht="12" customHeight="1" x14ac:dyDescent="0.25"/>
    <row r="3577" ht="12" customHeight="1" x14ac:dyDescent="0.25"/>
    <row r="3578" ht="12" customHeight="1" x14ac:dyDescent="0.25"/>
    <row r="3579" ht="12" customHeight="1" x14ac:dyDescent="0.25"/>
    <row r="3580" ht="12"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row r="3753" ht="12" customHeight="1" x14ac:dyDescent="0.25"/>
    <row r="3754" ht="12" customHeight="1" x14ac:dyDescent="0.25"/>
    <row r="3755" ht="12" customHeight="1" x14ac:dyDescent="0.25"/>
    <row r="3756" ht="12" customHeight="1" x14ac:dyDescent="0.25"/>
    <row r="3757" ht="12" customHeight="1" x14ac:dyDescent="0.25"/>
    <row r="3758" ht="12" customHeight="1" x14ac:dyDescent="0.25"/>
    <row r="3759" ht="12" customHeight="1" x14ac:dyDescent="0.25"/>
    <row r="3760" ht="12" customHeight="1" x14ac:dyDescent="0.25"/>
    <row r="3761" ht="12" customHeight="1" x14ac:dyDescent="0.25"/>
    <row r="3762" ht="12" customHeight="1" x14ac:dyDescent="0.25"/>
    <row r="3763" ht="12" customHeight="1" x14ac:dyDescent="0.25"/>
    <row r="3764" ht="12" customHeight="1" x14ac:dyDescent="0.25"/>
    <row r="3765" ht="12" customHeight="1" x14ac:dyDescent="0.25"/>
    <row r="3766" ht="12" customHeight="1" x14ac:dyDescent="0.25"/>
    <row r="3767" ht="12" customHeight="1" x14ac:dyDescent="0.25"/>
    <row r="3768" ht="12" customHeight="1" x14ac:dyDescent="0.25"/>
    <row r="3769" ht="12" customHeight="1" x14ac:dyDescent="0.25"/>
    <row r="3770" ht="12" customHeight="1" x14ac:dyDescent="0.25"/>
    <row r="3771" ht="12" customHeight="1" x14ac:dyDescent="0.25"/>
    <row r="3772" ht="12" customHeight="1" x14ac:dyDescent="0.25"/>
    <row r="3773" ht="12" customHeight="1" x14ac:dyDescent="0.25"/>
    <row r="3774" ht="12" customHeight="1" x14ac:dyDescent="0.25"/>
    <row r="3775" ht="12" customHeight="1" x14ac:dyDescent="0.25"/>
    <row r="3776" ht="12" customHeight="1" x14ac:dyDescent="0.25"/>
    <row r="3777" ht="12" customHeight="1" x14ac:dyDescent="0.25"/>
    <row r="3778" ht="12" customHeight="1" x14ac:dyDescent="0.25"/>
    <row r="3779" ht="12" customHeight="1" x14ac:dyDescent="0.25"/>
    <row r="3780" ht="12" customHeight="1" x14ac:dyDescent="0.25"/>
    <row r="3781" ht="12" customHeight="1" x14ac:dyDescent="0.25"/>
    <row r="3782" ht="12" customHeight="1" x14ac:dyDescent="0.25"/>
    <row r="3783" ht="12" customHeight="1" x14ac:dyDescent="0.25"/>
    <row r="3784" ht="12" customHeight="1" x14ac:dyDescent="0.25"/>
    <row r="3785" ht="12" customHeight="1" x14ac:dyDescent="0.25"/>
    <row r="3786" ht="12" customHeight="1" x14ac:dyDescent="0.25"/>
    <row r="3787" ht="12" customHeight="1" x14ac:dyDescent="0.25"/>
    <row r="3788" ht="12" customHeight="1" x14ac:dyDescent="0.25"/>
    <row r="3789" ht="12" customHeight="1" x14ac:dyDescent="0.25"/>
    <row r="3790" ht="12" customHeight="1" x14ac:dyDescent="0.25"/>
    <row r="3791" ht="12" customHeight="1" x14ac:dyDescent="0.25"/>
    <row r="3792" ht="12" customHeight="1" x14ac:dyDescent="0.25"/>
    <row r="3793" ht="12" customHeight="1" x14ac:dyDescent="0.25"/>
    <row r="3794" ht="12" customHeight="1" x14ac:dyDescent="0.25"/>
    <row r="3795" ht="12" customHeight="1" x14ac:dyDescent="0.25"/>
    <row r="3796" ht="12" customHeight="1" x14ac:dyDescent="0.25"/>
    <row r="3797" ht="12" customHeight="1" x14ac:dyDescent="0.25"/>
    <row r="3798" ht="12" customHeight="1" x14ac:dyDescent="0.25"/>
    <row r="3799" ht="12" customHeight="1" x14ac:dyDescent="0.25"/>
    <row r="3800" ht="12" customHeight="1" x14ac:dyDescent="0.25"/>
    <row r="3801" ht="12" customHeight="1" x14ac:dyDescent="0.25"/>
    <row r="3802" ht="12" customHeight="1" x14ac:dyDescent="0.25"/>
    <row r="3803" ht="12" customHeight="1" x14ac:dyDescent="0.25"/>
    <row r="3804" ht="12" customHeight="1" x14ac:dyDescent="0.25"/>
    <row r="3805" ht="12" customHeight="1" x14ac:dyDescent="0.25"/>
    <row r="3806" ht="12" customHeight="1" x14ac:dyDescent="0.25"/>
    <row r="3807" ht="12" customHeight="1" x14ac:dyDescent="0.25"/>
    <row r="3808" ht="12" customHeight="1" x14ac:dyDescent="0.25"/>
    <row r="3809" ht="12" customHeight="1" x14ac:dyDescent="0.25"/>
    <row r="3810" ht="12" customHeight="1" x14ac:dyDescent="0.25"/>
    <row r="3811" ht="12" customHeight="1" x14ac:dyDescent="0.25"/>
    <row r="3812" ht="12" customHeight="1" x14ac:dyDescent="0.25"/>
    <row r="3813" ht="12" customHeight="1" x14ac:dyDescent="0.25"/>
    <row r="3814" ht="12" customHeight="1" x14ac:dyDescent="0.25"/>
    <row r="3815" ht="12" customHeight="1" x14ac:dyDescent="0.25"/>
    <row r="3816" ht="12" customHeight="1" x14ac:dyDescent="0.25"/>
    <row r="3817" ht="12" customHeight="1" x14ac:dyDescent="0.25"/>
    <row r="3818" ht="12" customHeight="1" x14ac:dyDescent="0.25"/>
    <row r="3819" ht="12" customHeight="1" x14ac:dyDescent="0.25"/>
    <row r="3820" ht="12" customHeight="1" x14ac:dyDescent="0.25"/>
    <row r="3821" ht="12" customHeight="1" x14ac:dyDescent="0.25"/>
    <row r="3822" ht="12" customHeight="1" x14ac:dyDescent="0.25"/>
    <row r="3823" ht="12" customHeight="1" x14ac:dyDescent="0.25"/>
    <row r="3824" ht="12" customHeight="1" x14ac:dyDescent="0.25"/>
    <row r="3825" ht="12" customHeight="1" x14ac:dyDescent="0.25"/>
    <row r="3826" ht="12" customHeight="1" x14ac:dyDescent="0.25"/>
    <row r="3827" ht="12" customHeight="1" x14ac:dyDescent="0.25"/>
    <row r="3828" ht="12" customHeight="1" x14ac:dyDescent="0.25"/>
    <row r="3829" ht="12" customHeight="1" x14ac:dyDescent="0.25"/>
    <row r="3830" ht="12" customHeight="1" x14ac:dyDescent="0.25"/>
    <row r="3831" ht="12" customHeight="1" x14ac:dyDescent="0.25"/>
    <row r="3832" ht="12" customHeight="1" x14ac:dyDescent="0.25"/>
    <row r="3833" ht="12" customHeight="1" x14ac:dyDescent="0.25"/>
    <row r="3834" ht="12" customHeight="1" x14ac:dyDescent="0.25"/>
    <row r="3835" ht="12" customHeight="1" x14ac:dyDescent="0.25"/>
    <row r="3836" ht="12" customHeight="1" x14ac:dyDescent="0.25"/>
    <row r="3837" ht="12" customHeight="1" x14ac:dyDescent="0.25"/>
    <row r="3838" ht="12" customHeight="1" x14ac:dyDescent="0.25"/>
    <row r="3839" ht="12" customHeight="1" x14ac:dyDescent="0.25"/>
    <row r="3840" ht="12" customHeight="1" x14ac:dyDescent="0.25"/>
    <row r="3841" ht="12" customHeight="1" x14ac:dyDescent="0.25"/>
    <row r="3842" ht="12" customHeight="1" x14ac:dyDescent="0.25"/>
    <row r="3843" ht="12" customHeight="1" x14ac:dyDescent="0.25"/>
    <row r="3844" ht="12" customHeight="1" x14ac:dyDescent="0.25"/>
    <row r="3845" ht="12" customHeight="1" x14ac:dyDescent="0.25"/>
    <row r="3846" ht="12" customHeight="1" x14ac:dyDescent="0.25"/>
    <row r="3847" ht="12" customHeight="1" x14ac:dyDescent="0.25"/>
    <row r="3848" ht="12" customHeight="1" x14ac:dyDescent="0.25"/>
    <row r="3849" ht="12" customHeight="1" x14ac:dyDescent="0.25"/>
    <row r="3850" ht="12" customHeight="1" x14ac:dyDescent="0.25"/>
    <row r="3851" ht="12" customHeight="1" x14ac:dyDescent="0.25"/>
    <row r="3852" ht="12" customHeight="1" x14ac:dyDescent="0.25"/>
    <row r="3853" ht="12" customHeight="1" x14ac:dyDescent="0.25"/>
    <row r="3854" ht="12" customHeight="1" x14ac:dyDescent="0.25"/>
    <row r="3855" ht="12" customHeight="1" x14ac:dyDescent="0.25"/>
    <row r="3856" ht="12" customHeight="1" x14ac:dyDescent="0.25"/>
    <row r="3857" ht="12" customHeight="1" x14ac:dyDescent="0.25"/>
    <row r="3858" ht="12" customHeight="1" x14ac:dyDescent="0.25"/>
    <row r="3859" ht="12" customHeight="1" x14ac:dyDescent="0.25"/>
    <row r="3860" ht="12" customHeight="1" x14ac:dyDescent="0.25"/>
    <row r="3861" ht="12" customHeight="1" x14ac:dyDescent="0.25"/>
    <row r="3862" ht="12" customHeight="1" x14ac:dyDescent="0.25"/>
    <row r="3863" ht="12" customHeight="1" x14ac:dyDescent="0.25"/>
    <row r="3864" ht="12" customHeight="1" x14ac:dyDescent="0.25"/>
    <row r="3865" ht="12" customHeight="1" x14ac:dyDescent="0.25"/>
    <row r="3866" ht="12" customHeight="1" x14ac:dyDescent="0.25"/>
    <row r="3867" ht="12" customHeight="1" x14ac:dyDescent="0.25"/>
    <row r="3868" ht="12" customHeight="1" x14ac:dyDescent="0.25"/>
    <row r="3869" ht="12" customHeight="1" x14ac:dyDescent="0.25"/>
    <row r="3870" ht="12" customHeight="1" x14ac:dyDescent="0.25"/>
    <row r="3871" ht="12" customHeight="1" x14ac:dyDescent="0.25"/>
    <row r="3872" ht="12" customHeight="1" x14ac:dyDescent="0.25"/>
    <row r="3873" ht="12" customHeight="1" x14ac:dyDescent="0.25"/>
    <row r="3874" ht="12" customHeight="1" x14ac:dyDescent="0.25"/>
    <row r="3875" ht="12" customHeight="1" x14ac:dyDescent="0.25"/>
    <row r="3876" ht="12" customHeight="1" x14ac:dyDescent="0.25"/>
    <row r="3877" ht="12" customHeight="1" x14ac:dyDescent="0.25"/>
    <row r="3878" ht="12" customHeight="1" x14ac:dyDescent="0.25"/>
    <row r="3879" ht="12" customHeight="1" x14ac:dyDescent="0.25"/>
    <row r="3880" ht="12" customHeight="1" x14ac:dyDescent="0.25"/>
    <row r="3881" ht="12" customHeight="1" x14ac:dyDescent="0.25"/>
    <row r="3882" ht="12" customHeight="1" x14ac:dyDescent="0.25"/>
    <row r="3883" ht="12" customHeight="1" x14ac:dyDescent="0.25"/>
    <row r="3884" ht="12" customHeight="1" x14ac:dyDescent="0.25"/>
    <row r="3885" ht="12" customHeight="1" x14ac:dyDescent="0.25"/>
    <row r="3886" ht="12" customHeight="1" x14ac:dyDescent="0.25"/>
    <row r="3887" ht="12" customHeight="1" x14ac:dyDescent="0.25"/>
    <row r="3888" ht="12" customHeight="1" x14ac:dyDescent="0.25"/>
    <row r="3889" ht="12" customHeight="1" x14ac:dyDescent="0.25"/>
    <row r="3890" ht="12" customHeight="1" x14ac:dyDescent="0.25"/>
    <row r="3891" ht="12" customHeight="1" x14ac:dyDescent="0.25"/>
    <row r="3892" ht="12" customHeight="1" x14ac:dyDescent="0.25"/>
    <row r="3893" ht="12" customHeight="1" x14ac:dyDescent="0.25"/>
    <row r="3894" ht="12" customHeight="1" x14ac:dyDescent="0.25"/>
    <row r="3895" ht="12" customHeight="1" x14ac:dyDescent="0.25"/>
    <row r="3896" ht="12" customHeight="1" x14ac:dyDescent="0.25"/>
    <row r="3897" ht="12" customHeight="1" x14ac:dyDescent="0.25"/>
    <row r="3898" ht="12" customHeight="1" x14ac:dyDescent="0.25"/>
    <row r="3899" ht="12" customHeight="1" x14ac:dyDescent="0.25"/>
    <row r="3900" ht="12" customHeight="1" x14ac:dyDescent="0.25"/>
    <row r="3901" ht="12" customHeight="1" x14ac:dyDescent="0.25"/>
    <row r="3902" ht="12" customHeight="1" x14ac:dyDescent="0.25"/>
    <row r="3903" ht="12" customHeight="1" x14ac:dyDescent="0.25"/>
    <row r="3904" ht="12" customHeight="1" x14ac:dyDescent="0.25"/>
    <row r="3905" ht="12" customHeight="1" x14ac:dyDescent="0.25"/>
    <row r="3906" ht="12" customHeight="1" x14ac:dyDescent="0.25"/>
    <row r="3907" ht="12" customHeight="1" x14ac:dyDescent="0.25"/>
    <row r="3908" ht="12" customHeight="1" x14ac:dyDescent="0.25"/>
    <row r="3909" ht="12" customHeight="1" x14ac:dyDescent="0.25"/>
    <row r="3910" ht="12" customHeight="1" x14ac:dyDescent="0.25"/>
    <row r="3911" ht="12" customHeight="1" x14ac:dyDescent="0.25"/>
    <row r="3912" ht="12" customHeight="1" x14ac:dyDescent="0.25"/>
    <row r="3913" ht="12" customHeight="1" x14ac:dyDescent="0.25"/>
    <row r="3914" ht="12" customHeight="1" x14ac:dyDescent="0.25"/>
    <row r="3915" ht="12" customHeight="1" x14ac:dyDescent="0.25"/>
    <row r="3916" ht="12" customHeight="1" x14ac:dyDescent="0.25"/>
    <row r="3917" ht="12" customHeight="1" x14ac:dyDescent="0.25"/>
    <row r="3918" ht="12" customHeight="1" x14ac:dyDescent="0.25"/>
    <row r="3919" ht="12" customHeight="1" x14ac:dyDescent="0.25"/>
    <row r="3920" ht="12" customHeight="1" x14ac:dyDescent="0.25"/>
    <row r="3921" ht="12" customHeight="1" x14ac:dyDescent="0.25"/>
    <row r="3922" ht="12" customHeight="1" x14ac:dyDescent="0.25"/>
    <row r="3923" ht="12" customHeight="1" x14ac:dyDescent="0.25"/>
    <row r="3924" ht="12" customHeight="1" x14ac:dyDescent="0.25"/>
    <row r="3925" ht="12" customHeight="1" x14ac:dyDescent="0.25"/>
    <row r="3926" ht="12" customHeight="1" x14ac:dyDescent="0.25"/>
    <row r="3927" ht="12" customHeight="1" x14ac:dyDescent="0.25"/>
    <row r="3928" ht="12" customHeight="1" x14ac:dyDescent="0.25"/>
    <row r="3929" ht="12" customHeight="1" x14ac:dyDescent="0.25"/>
    <row r="3930" ht="12" customHeight="1" x14ac:dyDescent="0.25"/>
    <row r="3931" ht="12" customHeight="1" x14ac:dyDescent="0.25"/>
    <row r="3932" ht="12" customHeight="1" x14ac:dyDescent="0.25"/>
    <row r="3933" ht="12" customHeight="1" x14ac:dyDescent="0.25"/>
    <row r="3934" ht="12" customHeight="1" x14ac:dyDescent="0.25"/>
    <row r="3935" ht="12" customHeight="1" x14ac:dyDescent="0.25"/>
    <row r="3936" ht="12" customHeight="1" x14ac:dyDescent="0.25"/>
    <row r="3937" ht="12" customHeight="1" x14ac:dyDescent="0.25"/>
    <row r="3938" ht="12" customHeight="1" x14ac:dyDescent="0.25"/>
    <row r="3939" ht="12" customHeight="1" x14ac:dyDescent="0.25"/>
    <row r="3940" ht="12" customHeight="1" x14ac:dyDescent="0.25"/>
    <row r="3941" ht="12" customHeight="1" x14ac:dyDescent="0.25"/>
    <row r="3942" ht="12" customHeight="1" x14ac:dyDescent="0.25"/>
    <row r="3943" ht="12" customHeight="1" x14ac:dyDescent="0.25"/>
    <row r="3944" ht="12" customHeight="1" x14ac:dyDescent="0.25"/>
    <row r="3945" ht="12" customHeight="1" x14ac:dyDescent="0.25"/>
    <row r="3946" ht="12" customHeight="1" x14ac:dyDescent="0.25"/>
    <row r="3947" ht="12" customHeight="1" x14ac:dyDescent="0.25"/>
    <row r="3948" ht="12" customHeight="1" x14ac:dyDescent="0.25"/>
    <row r="3949" ht="12" customHeight="1" x14ac:dyDescent="0.25"/>
    <row r="3950" ht="12" customHeight="1" x14ac:dyDescent="0.25"/>
    <row r="3951" ht="12" customHeight="1" x14ac:dyDescent="0.25"/>
    <row r="3952" ht="12" customHeight="1" x14ac:dyDescent="0.25"/>
    <row r="3953" ht="12" customHeight="1" x14ac:dyDescent="0.25"/>
    <row r="3954" ht="12" customHeight="1" x14ac:dyDescent="0.25"/>
    <row r="3955" ht="12" customHeight="1" x14ac:dyDescent="0.25"/>
    <row r="3956" ht="12" customHeight="1" x14ac:dyDescent="0.25"/>
    <row r="3957" ht="12" customHeight="1" x14ac:dyDescent="0.25"/>
    <row r="3958" ht="12" customHeight="1" x14ac:dyDescent="0.25"/>
    <row r="3959" ht="12" customHeight="1" x14ac:dyDescent="0.25"/>
    <row r="3960" ht="12" customHeight="1" x14ac:dyDescent="0.25"/>
    <row r="3961" ht="12" customHeight="1" x14ac:dyDescent="0.25"/>
    <row r="3962" ht="12" customHeight="1" x14ac:dyDescent="0.25"/>
    <row r="3963" ht="12" customHeight="1" x14ac:dyDescent="0.25"/>
    <row r="3964" ht="12" customHeight="1" x14ac:dyDescent="0.25"/>
    <row r="3965" ht="12" customHeight="1" x14ac:dyDescent="0.25"/>
    <row r="3966" ht="12" customHeight="1" x14ac:dyDescent="0.25"/>
    <row r="3967" ht="12" customHeight="1" x14ac:dyDescent="0.25"/>
    <row r="3968" ht="12" customHeight="1" x14ac:dyDescent="0.25"/>
    <row r="3969" ht="12" customHeight="1" x14ac:dyDescent="0.25"/>
    <row r="3970" ht="12" customHeight="1" x14ac:dyDescent="0.25"/>
    <row r="3971" ht="12" customHeight="1" x14ac:dyDescent="0.25"/>
    <row r="3972" ht="12" customHeight="1" x14ac:dyDescent="0.25"/>
    <row r="3973" ht="12" customHeight="1" x14ac:dyDescent="0.25"/>
    <row r="3974" ht="12" customHeight="1" x14ac:dyDescent="0.25"/>
    <row r="3975" ht="12" customHeight="1" x14ac:dyDescent="0.25"/>
    <row r="3976" ht="12" customHeight="1" x14ac:dyDescent="0.25"/>
    <row r="3977" ht="12" customHeight="1" x14ac:dyDescent="0.25"/>
    <row r="3978" ht="12" customHeight="1" x14ac:dyDescent="0.25"/>
    <row r="3979" ht="12" customHeight="1" x14ac:dyDescent="0.25"/>
    <row r="3980" ht="12" customHeight="1" x14ac:dyDescent="0.25"/>
    <row r="3981" ht="12" customHeight="1" x14ac:dyDescent="0.25"/>
    <row r="3982" ht="12" customHeight="1" x14ac:dyDescent="0.25"/>
    <row r="3983" ht="12" customHeight="1" x14ac:dyDescent="0.25"/>
    <row r="3984" ht="12" customHeight="1" x14ac:dyDescent="0.25"/>
    <row r="3985" ht="12" customHeight="1" x14ac:dyDescent="0.25"/>
    <row r="3986" ht="12" customHeight="1" x14ac:dyDescent="0.25"/>
    <row r="3987" ht="12" customHeight="1" x14ac:dyDescent="0.25"/>
    <row r="3988" ht="12" customHeight="1" x14ac:dyDescent="0.25"/>
    <row r="3989" ht="12" customHeight="1" x14ac:dyDescent="0.25"/>
    <row r="3990" ht="12" customHeight="1" x14ac:dyDescent="0.25"/>
    <row r="3991" ht="12" customHeight="1" x14ac:dyDescent="0.25"/>
    <row r="3992" ht="12" customHeight="1" x14ac:dyDescent="0.25"/>
    <row r="3993" ht="12" customHeight="1" x14ac:dyDescent="0.25"/>
    <row r="3994" ht="12" customHeight="1" x14ac:dyDescent="0.25"/>
    <row r="3995" ht="12" customHeight="1" x14ac:dyDescent="0.25"/>
    <row r="3996" ht="12" customHeight="1" x14ac:dyDescent="0.25"/>
    <row r="3997" ht="12" customHeight="1" x14ac:dyDescent="0.25"/>
    <row r="3998" ht="12" customHeight="1" x14ac:dyDescent="0.25"/>
    <row r="3999" ht="12" customHeight="1" x14ac:dyDescent="0.25"/>
    <row r="4000" ht="12" customHeight="1" x14ac:dyDescent="0.25"/>
    <row r="4001" ht="12" customHeight="1" x14ac:dyDescent="0.25"/>
    <row r="4002" ht="12" customHeight="1" x14ac:dyDescent="0.25"/>
    <row r="4003" ht="12" customHeight="1" x14ac:dyDescent="0.25"/>
    <row r="4004" ht="12" customHeight="1" x14ac:dyDescent="0.25"/>
    <row r="4005" ht="12" customHeight="1" x14ac:dyDescent="0.25"/>
    <row r="4006" ht="12" customHeight="1" x14ac:dyDescent="0.25"/>
    <row r="4007" ht="12" customHeight="1" x14ac:dyDescent="0.25"/>
    <row r="4008" ht="12" customHeight="1" x14ac:dyDescent="0.25"/>
    <row r="4009" ht="12" customHeight="1" x14ac:dyDescent="0.25"/>
    <row r="4010" ht="12" customHeight="1" x14ac:dyDescent="0.25"/>
    <row r="4011" ht="12" customHeight="1" x14ac:dyDescent="0.25"/>
    <row r="4012" ht="12" customHeight="1" x14ac:dyDescent="0.25"/>
    <row r="4013" ht="12" customHeight="1" x14ac:dyDescent="0.25"/>
    <row r="4014" ht="12" customHeight="1" x14ac:dyDescent="0.25"/>
    <row r="4015" ht="12" customHeight="1" x14ac:dyDescent="0.25"/>
    <row r="4016" ht="12" customHeight="1" x14ac:dyDescent="0.25"/>
    <row r="4017" ht="12" customHeight="1" x14ac:dyDescent="0.25"/>
    <row r="4018" ht="12" customHeight="1" x14ac:dyDescent="0.25"/>
    <row r="4019" ht="12" customHeight="1" x14ac:dyDescent="0.25"/>
    <row r="4020" ht="12" customHeight="1" x14ac:dyDescent="0.25"/>
    <row r="4021" ht="12" customHeight="1" x14ac:dyDescent="0.25"/>
    <row r="4022" ht="12" customHeight="1" x14ac:dyDescent="0.25"/>
    <row r="4023" ht="12" customHeight="1" x14ac:dyDescent="0.25"/>
    <row r="4024" ht="12" customHeight="1" x14ac:dyDescent="0.25"/>
    <row r="4025" ht="12" customHeight="1" x14ac:dyDescent="0.25"/>
    <row r="4026" ht="12" customHeight="1" x14ac:dyDescent="0.25"/>
    <row r="4027" ht="12" customHeight="1" x14ac:dyDescent="0.25"/>
    <row r="4028" ht="12" customHeight="1" x14ac:dyDescent="0.25"/>
    <row r="4029" ht="12" customHeight="1" x14ac:dyDescent="0.25"/>
    <row r="4030" ht="12" customHeight="1" x14ac:dyDescent="0.25"/>
    <row r="4031" ht="12" customHeight="1" x14ac:dyDescent="0.25"/>
    <row r="4032" ht="12" customHeight="1" x14ac:dyDescent="0.25"/>
    <row r="4033" ht="12" customHeight="1" x14ac:dyDescent="0.25"/>
    <row r="4034" ht="12" customHeight="1" x14ac:dyDescent="0.25"/>
    <row r="4035" ht="12" customHeight="1" x14ac:dyDescent="0.25"/>
    <row r="4036" ht="12" customHeight="1" x14ac:dyDescent="0.25"/>
    <row r="4037" ht="12" customHeight="1" x14ac:dyDescent="0.25"/>
    <row r="4038" ht="12" customHeight="1" x14ac:dyDescent="0.25"/>
    <row r="4039" ht="12" customHeight="1" x14ac:dyDescent="0.25"/>
    <row r="4040" ht="12" customHeight="1" x14ac:dyDescent="0.25"/>
    <row r="4041" ht="12" customHeight="1" x14ac:dyDescent="0.25"/>
    <row r="4042" ht="12" customHeight="1" x14ac:dyDescent="0.25"/>
    <row r="4043" ht="12" customHeight="1" x14ac:dyDescent="0.25"/>
    <row r="4044" ht="12" customHeight="1" x14ac:dyDescent="0.25"/>
    <row r="4045" ht="12" customHeight="1" x14ac:dyDescent="0.25"/>
    <row r="4046" ht="12" customHeight="1" x14ac:dyDescent="0.25"/>
    <row r="4047" ht="12" customHeight="1" x14ac:dyDescent="0.25"/>
    <row r="4048" ht="12" customHeight="1" x14ac:dyDescent="0.25"/>
    <row r="4049" ht="12" customHeight="1" x14ac:dyDescent="0.25"/>
    <row r="4050" ht="12" customHeight="1" x14ac:dyDescent="0.25"/>
    <row r="4051" ht="12" customHeight="1" x14ac:dyDescent="0.25"/>
    <row r="4052" ht="12" customHeight="1" x14ac:dyDescent="0.25"/>
    <row r="4053" ht="12" customHeight="1" x14ac:dyDescent="0.25"/>
    <row r="4054" ht="12" customHeight="1" x14ac:dyDescent="0.25"/>
    <row r="4055" ht="12" customHeight="1" x14ac:dyDescent="0.25"/>
    <row r="4056" ht="12" customHeight="1" x14ac:dyDescent="0.25"/>
    <row r="4057" ht="12" customHeight="1" x14ac:dyDescent="0.25"/>
    <row r="4058" ht="12" customHeight="1" x14ac:dyDescent="0.25"/>
    <row r="4059" ht="12" customHeight="1" x14ac:dyDescent="0.25"/>
    <row r="4060" ht="12" customHeight="1" x14ac:dyDescent="0.25"/>
    <row r="4061" ht="12" customHeight="1" x14ac:dyDescent="0.25"/>
    <row r="4062" ht="12" customHeight="1" x14ac:dyDescent="0.25"/>
    <row r="4063" ht="12" customHeight="1" x14ac:dyDescent="0.25"/>
    <row r="4064" ht="12" customHeight="1" x14ac:dyDescent="0.25"/>
    <row r="4065" ht="12" customHeight="1" x14ac:dyDescent="0.25"/>
    <row r="4066" ht="12" customHeight="1" x14ac:dyDescent="0.25"/>
    <row r="4067" ht="12" customHeight="1" x14ac:dyDescent="0.25"/>
    <row r="4068" ht="12" customHeight="1" x14ac:dyDescent="0.25"/>
    <row r="4069" ht="12" customHeight="1" x14ac:dyDescent="0.25"/>
    <row r="4070" ht="12" customHeight="1" x14ac:dyDescent="0.25"/>
    <row r="4071" ht="12" customHeight="1" x14ac:dyDescent="0.25"/>
    <row r="4072" ht="12" customHeight="1" x14ac:dyDescent="0.25"/>
    <row r="4073" ht="12" customHeight="1" x14ac:dyDescent="0.25"/>
    <row r="4074" ht="12" customHeight="1" x14ac:dyDescent="0.25"/>
    <row r="4075" ht="12" customHeight="1" x14ac:dyDescent="0.25"/>
    <row r="4076" ht="12" customHeight="1" x14ac:dyDescent="0.25"/>
    <row r="4077" ht="12" customHeight="1" x14ac:dyDescent="0.25"/>
    <row r="4078" ht="12" customHeight="1" x14ac:dyDescent="0.25"/>
    <row r="4079" ht="12" customHeight="1" x14ac:dyDescent="0.25"/>
    <row r="4080" ht="12" customHeight="1" x14ac:dyDescent="0.25"/>
    <row r="4081" ht="12" customHeight="1" x14ac:dyDescent="0.25"/>
    <row r="4082" ht="12" customHeight="1" x14ac:dyDescent="0.25"/>
    <row r="4083" ht="12" customHeight="1" x14ac:dyDescent="0.25"/>
    <row r="4084" ht="12" customHeight="1" x14ac:dyDescent="0.25"/>
    <row r="4085" ht="12" customHeight="1" x14ac:dyDescent="0.25"/>
    <row r="4086" ht="12" customHeight="1" x14ac:dyDescent="0.25"/>
    <row r="4087" ht="12" customHeight="1" x14ac:dyDescent="0.25"/>
    <row r="4088" ht="12" customHeight="1" x14ac:dyDescent="0.25"/>
    <row r="4089" ht="12" customHeight="1" x14ac:dyDescent="0.25"/>
    <row r="4090" ht="12" customHeight="1" x14ac:dyDescent="0.25"/>
    <row r="4091" ht="12" customHeight="1" x14ac:dyDescent="0.25"/>
    <row r="4092" ht="12" customHeight="1" x14ac:dyDescent="0.25"/>
    <row r="4093" ht="12" customHeight="1" x14ac:dyDescent="0.25"/>
    <row r="4094" ht="12" customHeight="1" x14ac:dyDescent="0.25"/>
    <row r="4095" ht="12" customHeight="1" x14ac:dyDescent="0.25"/>
    <row r="4096" ht="12" customHeight="1" x14ac:dyDescent="0.25"/>
    <row r="4097" ht="12" customHeight="1" x14ac:dyDescent="0.25"/>
    <row r="4098" ht="12" customHeight="1" x14ac:dyDescent="0.25"/>
    <row r="4099" ht="12" customHeight="1" x14ac:dyDescent="0.25"/>
    <row r="4100" ht="12" customHeight="1" x14ac:dyDescent="0.25"/>
    <row r="4101" ht="12" customHeight="1" x14ac:dyDescent="0.25"/>
    <row r="4102" ht="12" customHeight="1" x14ac:dyDescent="0.25"/>
    <row r="4103" ht="12" customHeight="1" x14ac:dyDescent="0.25"/>
    <row r="4104" ht="12" customHeight="1" x14ac:dyDescent="0.25"/>
    <row r="4105" ht="12" customHeight="1" x14ac:dyDescent="0.25"/>
    <row r="4106" ht="12" customHeight="1" x14ac:dyDescent="0.25"/>
    <row r="4107" ht="12" customHeight="1" x14ac:dyDescent="0.25"/>
    <row r="4108" ht="12" customHeight="1" x14ac:dyDescent="0.25"/>
    <row r="4109" ht="12" customHeight="1" x14ac:dyDescent="0.25"/>
    <row r="4110" ht="12" customHeight="1" x14ac:dyDescent="0.25"/>
    <row r="4111" ht="12" customHeight="1" x14ac:dyDescent="0.25"/>
    <row r="4112" ht="12" customHeight="1" x14ac:dyDescent="0.25"/>
    <row r="4113" ht="12" customHeight="1" x14ac:dyDescent="0.25"/>
    <row r="4114" ht="12" customHeight="1" x14ac:dyDescent="0.25"/>
    <row r="4115" ht="12" customHeight="1" x14ac:dyDescent="0.25"/>
    <row r="4116" ht="12" customHeight="1" x14ac:dyDescent="0.25"/>
    <row r="4117" ht="12" customHeight="1" x14ac:dyDescent="0.25"/>
    <row r="4118" ht="12" customHeight="1" x14ac:dyDescent="0.25"/>
    <row r="4119" ht="12" customHeight="1" x14ac:dyDescent="0.25"/>
    <row r="4120" ht="12" customHeight="1" x14ac:dyDescent="0.25"/>
    <row r="4121" ht="12" customHeight="1" x14ac:dyDescent="0.25"/>
    <row r="4122" ht="12" customHeight="1" x14ac:dyDescent="0.25"/>
    <row r="4123" ht="12" customHeight="1" x14ac:dyDescent="0.25"/>
    <row r="4124" ht="12" customHeight="1" x14ac:dyDescent="0.25"/>
    <row r="4125" ht="12" customHeight="1" x14ac:dyDescent="0.25"/>
    <row r="4126" ht="12" customHeight="1" x14ac:dyDescent="0.25"/>
    <row r="4127" ht="12" customHeight="1" x14ac:dyDescent="0.25"/>
    <row r="4128" ht="12" customHeight="1" x14ac:dyDescent="0.25"/>
    <row r="4129" ht="12" customHeight="1" x14ac:dyDescent="0.25"/>
    <row r="4130" ht="12" customHeight="1" x14ac:dyDescent="0.25"/>
    <row r="4131" ht="12" customHeight="1" x14ac:dyDescent="0.25"/>
    <row r="4132" ht="12" customHeight="1" x14ac:dyDescent="0.25"/>
    <row r="4133" ht="12" customHeight="1" x14ac:dyDescent="0.25"/>
    <row r="4134" ht="12" customHeight="1" x14ac:dyDescent="0.25"/>
    <row r="4135" ht="12" customHeight="1" x14ac:dyDescent="0.25"/>
    <row r="4136" ht="12" customHeight="1" x14ac:dyDescent="0.25"/>
    <row r="4137" ht="12" customHeight="1" x14ac:dyDescent="0.25"/>
    <row r="4138" ht="12" customHeight="1" x14ac:dyDescent="0.25"/>
    <row r="4139" ht="12" customHeight="1" x14ac:dyDescent="0.25"/>
    <row r="4140" ht="12" customHeight="1" x14ac:dyDescent="0.25"/>
    <row r="4141" ht="12" customHeight="1" x14ac:dyDescent="0.25"/>
    <row r="4142" ht="12" customHeight="1" x14ac:dyDescent="0.25"/>
    <row r="4143" ht="12" customHeight="1" x14ac:dyDescent="0.25"/>
    <row r="4144" ht="12" customHeight="1" x14ac:dyDescent="0.25"/>
    <row r="4145" ht="12" customHeight="1" x14ac:dyDescent="0.25"/>
    <row r="4146" ht="12" customHeight="1" x14ac:dyDescent="0.25"/>
    <row r="4147" ht="12" customHeight="1" x14ac:dyDescent="0.25"/>
    <row r="4148" ht="12" customHeight="1" x14ac:dyDescent="0.25"/>
    <row r="4149" ht="12" customHeight="1" x14ac:dyDescent="0.25"/>
    <row r="4150" ht="12" customHeight="1" x14ac:dyDescent="0.25"/>
    <row r="4151" ht="12" customHeight="1" x14ac:dyDescent="0.25"/>
    <row r="4152" ht="12" customHeight="1" x14ac:dyDescent="0.25"/>
    <row r="4153" ht="12" customHeight="1" x14ac:dyDescent="0.25"/>
    <row r="4154" ht="12" customHeight="1" x14ac:dyDescent="0.25"/>
    <row r="4155" ht="12" customHeight="1" x14ac:dyDescent="0.25"/>
    <row r="4156" ht="12" customHeight="1" x14ac:dyDescent="0.25"/>
    <row r="4157" ht="12" customHeight="1" x14ac:dyDescent="0.25"/>
    <row r="4158" ht="12" customHeight="1" x14ac:dyDescent="0.25"/>
    <row r="4159" ht="12" customHeight="1" x14ac:dyDescent="0.25"/>
    <row r="4160" ht="12" customHeight="1" x14ac:dyDescent="0.25"/>
    <row r="4161" ht="12" customHeight="1" x14ac:dyDescent="0.25"/>
    <row r="4162" ht="12" customHeight="1" x14ac:dyDescent="0.25"/>
    <row r="4163" ht="12" customHeight="1" x14ac:dyDescent="0.25"/>
    <row r="4164" ht="12" customHeight="1" x14ac:dyDescent="0.25"/>
    <row r="4165" ht="12" customHeight="1" x14ac:dyDescent="0.25"/>
    <row r="4166" ht="12" customHeight="1" x14ac:dyDescent="0.25"/>
    <row r="4167" ht="12" customHeight="1" x14ac:dyDescent="0.25"/>
    <row r="4168" ht="12" customHeight="1" x14ac:dyDescent="0.25"/>
    <row r="4169" ht="12" customHeight="1" x14ac:dyDescent="0.25"/>
    <row r="4170" ht="12" customHeight="1" x14ac:dyDescent="0.25"/>
    <row r="4171" ht="12" customHeight="1" x14ac:dyDescent="0.25"/>
    <row r="4172" ht="12" customHeight="1" x14ac:dyDescent="0.25"/>
    <row r="4173" ht="12" customHeight="1" x14ac:dyDescent="0.25"/>
    <row r="4174" ht="12" customHeight="1" x14ac:dyDescent="0.25"/>
    <row r="4175" ht="12" customHeight="1" x14ac:dyDescent="0.25"/>
    <row r="4176" ht="12" customHeight="1" x14ac:dyDescent="0.25"/>
    <row r="4177" ht="12" customHeight="1" x14ac:dyDescent="0.25"/>
    <row r="4178" ht="12" customHeight="1" x14ac:dyDescent="0.25"/>
    <row r="4179" ht="12" customHeight="1" x14ac:dyDescent="0.25"/>
    <row r="4180" ht="12" customHeight="1" x14ac:dyDescent="0.25"/>
    <row r="4181" ht="12" customHeight="1" x14ac:dyDescent="0.25"/>
    <row r="4182" ht="12" customHeight="1" x14ac:dyDescent="0.25"/>
    <row r="4183" ht="12" customHeight="1" x14ac:dyDescent="0.25"/>
    <row r="4184" ht="12" customHeight="1" x14ac:dyDescent="0.25"/>
    <row r="4185" ht="12" customHeight="1" x14ac:dyDescent="0.25"/>
    <row r="4186" ht="12" customHeight="1" x14ac:dyDescent="0.25"/>
    <row r="4187" ht="12" customHeight="1" x14ac:dyDescent="0.25"/>
    <row r="4188" ht="12" customHeight="1" x14ac:dyDescent="0.25"/>
    <row r="4189" ht="12" customHeight="1" x14ac:dyDescent="0.25"/>
    <row r="4190" ht="12" customHeight="1" x14ac:dyDescent="0.25"/>
    <row r="4191" ht="12" customHeight="1" x14ac:dyDescent="0.25"/>
    <row r="4192" ht="12" customHeight="1" x14ac:dyDescent="0.25"/>
    <row r="4193" ht="12" customHeight="1" x14ac:dyDescent="0.25"/>
    <row r="4194" ht="12" customHeight="1" x14ac:dyDescent="0.25"/>
    <row r="4195" ht="12" customHeight="1" x14ac:dyDescent="0.25"/>
    <row r="4196" ht="12" customHeight="1" x14ac:dyDescent="0.25"/>
    <row r="4197" ht="12" customHeight="1" x14ac:dyDescent="0.25"/>
    <row r="4198" ht="12" customHeight="1" x14ac:dyDescent="0.25"/>
    <row r="4199" ht="12" customHeight="1" x14ac:dyDescent="0.25"/>
    <row r="4200" ht="12" customHeight="1" x14ac:dyDescent="0.25"/>
    <row r="4201" ht="12" customHeight="1" x14ac:dyDescent="0.25"/>
    <row r="4202" ht="12" customHeight="1" x14ac:dyDescent="0.25"/>
    <row r="4203" ht="12" customHeight="1" x14ac:dyDescent="0.25"/>
    <row r="4204" ht="12" customHeight="1" x14ac:dyDescent="0.25"/>
    <row r="4205" ht="12" customHeight="1" x14ac:dyDescent="0.25"/>
    <row r="4206" ht="12" customHeight="1" x14ac:dyDescent="0.25"/>
    <row r="4207" ht="12" customHeight="1" x14ac:dyDescent="0.25"/>
    <row r="4208" ht="12" customHeight="1" x14ac:dyDescent="0.25"/>
    <row r="4209" ht="12" customHeight="1" x14ac:dyDescent="0.25"/>
    <row r="4210" ht="12" customHeight="1" x14ac:dyDescent="0.25"/>
    <row r="4211" ht="12" customHeight="1" x14ac:dyDescent="0.25"/>
    <row r="4212" ht="12" customHeight="1" x14ac:dyDescent="0.25"/>
    <row r="4213" ht="12" customHeight="1" x14ac:dyDescent="0.25"/>
    <row r="4214" ht="12" customHeight="1" x14ac:dyDescent="0.25"/>
    <row r="4215" ht="12" customHeight="1" x14ac:dyDescent="0.25"/>
    <row r="4216" ht="12" customHeight="1" x14ac:dyDescent="0.25"/>
    <row r="4217" ht="12" customHeight="1" x14ac:dyDescent="0.25"/>
    <row r="4218" ht="12" customHeight="1" x14ac:dyDescent="0.25"/>
    <row r="4219" ht="12" customHeight="1" x14ac:dyDescent="0.25"/>
    <row r="4220" ht="12" customHeight="1" x14ac:dyDescent="0.25"/>
    <row r="4221" ht="12" customHeight="1" x14ac:dyDescent="0.25"/>
    <row r="4222" ht="12" customHeight="1" x14ac:dyDescent="0.25"/>
    <row r="4223" ht="12" customHeight="1" x14ac:dyDescent="0.25"/>
    <row r="4224" ht="12" customHeight="1" x14ac:dyDescent="0.25"/>
    <row r="4225" ht="12" customHeight="1" x14ac:dyDescent="0.25"/>
    <row r="4226" ht="12" customHeight="1" x14ac:dyDescent="0.25"/>
    <row r="4227" ht="12" customHeight="1" x14ac:dyDescent="0.25"/>
    <row r="4228" ht="12" customHeight="1" x14ac:dyDescent="0.25"/>
    <row r="4229" ht="12" customHeight="1" x14ac:dyDescent="0.25"/>
    <row r="4230" ht="12" customHeight="1" x14ac:dyDescent="0.25"/>
    <row r="4231" ht="12" customHeight="1" x14ac:dyDescent="0.25"/>
    <row r="4232" ht="12" customHeight="1" x14ac:dyDescent="0.25"/>
    <row r="4233" ht="12" customHeight="1" x14ac:dyDescent="0.25"/>
    <row r="4234" ht="12" customHeight="1" x14ac:dyDescent="0.25"/>
    <row r="4235" ht="12" customHeight="1" x14ac:dyDescent="0.25"/>
    <row r="4236" ht="12" customHeight="1" x14ac:dyDescent="0.25"/>
    <row r="4237" ht="12" customHeight="1" x14ac:dyDescent="0.25"/>
    <row r="4238" ht="12" customHeight="1" x14ac:dyDescent="0.25"/>
    <row r="4239" ht="12" customHeight="1" x14ac:dyDescent="0.25"/>
    <row r="4240" ht="12" customHeight="1" x14ac:dyDescent="0.25"/>
    <row r="4241" ht="12" customHeight="1" x14ac:dyDescent="0.25"/>
    <row r="4242" ht="12" customHeight="1" x14ac:dyDescent="0.25"/>
    <row r="4243" ht="12" customHeight="1" x14ac:dyDescent="0.25"/>
    <row r="4244" ht="12" customHeight="1" x14ac:dyDescent="0.25"/>
    <row r="4245" ht="12" customHeight="1" x14ac:dyDescent="0.25"/>
    <row r="4246" ht="12" customHeight="1" x14ac:dyDescent="0.25"/>
    <row r="4247" ht="12" customHeight="1" x14ac:dyDescent="0.25"/>
    <row r="4248" ht="12" customHeight="1" x14ac:dyDescent="0.25"/>
    <row r="4249" ht="12" customHeight="1" x14ac:dyDescent="0.25"/>
    <row r="4250" ht="12" customHeight="1" x14ac:dyDescent="0.25"/>
    <row r="4251" ht="12" customHeight="1" x14ac:dyDescent="0.25"/>
    <row r="4252" ht="12" customHeight="1" x14ac:dyDescent="0.25"/>
    <row r="4253" ht="12" customHeight="1" x14ac:dyDescent="0.25"/>
    <row r="4254" ht="12" customHeight="1" x14ac:dyDescent="0.25"/>
    <row r="4255" ht="12" customHeight="1" x14ac:dyDescent="0.25"/>
    <row r="4256" ht="12" customHeight="1" x14ac:dyDescent="0.25"/>
    <row r="4257" ht="12" customHeight="1" x14ac:dyDescent="0.25"/>
    <row r="4258" ht="12" customHeight="1" x14ac:dyDescent="0.25"/>
    <row r="4259" ht="12" customHeight="1" x14ac:dyDescent="0.25"/>
    <row r="4260" ht="12" customHeight="1" x14ac:dyDescent="0.25"/>
    <row r="4261" ht="12" customHeight="1" x14ac:dyDescent="0.25"/>
    <row r="4262" ht="12" customHeight="1" x14ac:dyDescent="0.25"/>
    <row r="4263" ht="12" customHeight="1" x14ac:dyDescent="0.25"/>
    <row r="4264" ht="12" customHeight="1" x14ac:dyDescent="0.25"/>
    <row r="4265" ht="12" customHeight="1" x14ac:dyDescent="0.25"/>
    <row r="4266" ht="12" customHeight="1" x14ac:dyDescent="0.25"/>
    <row r="4267" ht="12" customHeight="1" x14ac:dyDescent="0.25"/>
    <row r="4268" ht="12" customHeight="1" x14ac:dyDescent="0.25"/>
    <row r="4269" ht="12" customHeight="1" x14ac:dyDescent="0.25"/>
    <row r="4270" ht="12" customHeight="1" x14ac:dyDescent="0.25"/>
    <row r="4271" ht="12" customHeight="1" x14ac:dyDescent="0.25"/>
    <row r="4272" ht="12" customHeight="1" x14ac:dyDescent="0.25"/>
    <row r="4273" ht="12" customHeight="1" x14ac:dyDescent="0.25"/>
    <row r="4274" ht="12" customHeight="1" x14ac:dyDescent="0.25"/>
    <row r="4275" ht="12" customHeight="1" x14ac:dyDescent="0.25"/>
    <row r="4276" ht="12" customHeight="1" x14ac:dyDescent="0.25"/>
    <row r="4277" ht="12" customHeight="1" x14ac:dyDescent="0.25"/>
    <row r="4278" ht="12" customHeight="1" x14ac:dyDescent="0.25"/>
    <row r="4279" ht="12" customHeight="1" x14ac:dyDescent="0.25"/>
    <row r="4280" ht="12" customHeight="1" x14ac:dyDescent="0.25"/>
    <row r="4281" ht="12" customHeight="1" x14ac:dyDescent="0.25"/>
    <row r="4282" ht="12" customHeight="1" x14ac:dyDescent="0.25"/>
    <row r="4283" ht="12" customHeight="1" x14ac:dyDescent="0.25"/>
    <row r="4284" ht="12" customHeight="1" x14ac:dyDescent="0.25"/>
    <row r="4285" ht="12" customHeight="1" x14ac:dyDescent="0.25"/>
    <row r="4286" ht="12" customHeight="1" x14ac:dyDescent="0.25"/>
    <row r="4287" ht="12" customHeight="1" x14ac:dyDescent="0.25"/>
    <row r="4288" ht="12" customHeight="1" x14ac:dyDescent="0.25"/>
    <row r="4289" ht="12" customHeight="1" x14ac:dyDescent="0.25"/>
    <row r="4290" ht="12" customHeight="1" x14ac:dyDescent="0.25"/>
    <row r="4291" ht="12" customHeight="1" x14ac:dyDescent="0.25"/>
    <row r="4292" ht="12" customHeight="1" x14ac:dyDescent="0.25"/>
    <row r="4293" ht="12" customHeight="1" x14ac:dyDescent="0.25"/>
    <row r="4294" ht="12" customHeight="1" x14ac:dyDescent="0.25"/>
    <row r="4295" ht="12" customHeight="1" x14ac:dyDescent="0.25"/>
    <row r="4296" ht="12" customHeight="1" x14ac:dyDescent="0.25"/>
    <row r="4297" ht="12" customHeight="1" x14ac:dyDescent="0.25"/>
    <row r="4298" ht="12" customHeight="1" x14ac:dyDescent="0.25"/>
    <row r="4299" ht="12" customHeight="1" x14ac:dyDescent="0.25"/>
    <row r="4300" ht="12" customHeight="1" x14ac:dyDescent="0.25"/>
    <row r="4301" ht="12" customHeight="1" x14ac:dyDescent="0.25"/>
    <row r="4302" ht="12" customHeight="1" x14ac:dyDescent="0.25"/>
    <row r="4303" ht="12" customHeight="1" x14ac:dyDescent="0.25"/>
    <row r="4304" ht="12" customHeight="1" x14ac:dyDescent="0.25"/>
    <row r="4305" ht="12" customHeight="1" x14ac:dyDescent="0.25"/>
    <row r="4306" ht="12" customHeight="1" x14ac:dyDescent="0.25"/>
    <row r="4307" ht="12" customHeight="1" x14ac:dyDescent="0.25"/>
    <row r="4308" ht="12" customHeight="1" x14ac:dyDescent="0.25"/>
    <row r="4309" ht="12" customHeight="1" x14ac:dyDescent="0.25"/>
    <row r="4310" ht="12" customHeight="1" x14ac:dyDescent="0.25"/>
    <row r="4311" ht="12" customHeight="1" x14ac:dyDescent="0.25"/>
    <row r="4312" ht="12" customHeight="1" x14ac:dyDescent="0.25"/>
    <row r="4313" ht="12" customHeight="1" x14ac:dyDescent="0.25"/>
    <row r="4314" ht="12" customHeight="1" x14ac:dyDescent="0.25"/>
    <row r="4315" ht="12" customHeight="1" x14ac:dyDescent="0.25"/>
    <row r="4316" ht="12" customHeight="1" x14ac:dyDescent="0.25"/>
    <row r="4317" ht="12" customHeight="1" x14ac:dyDescent="0.25"/>
    <row r="4318" ht="12" customHeight="1" x14ac:dyDescent="0.25"/>
    <row r="4319" ht="12" customHeight="1" x14ac:dyDescent="0.25"/>
    <row r="4320" ht="12" customHeight="1" x14ac:dyDescent="0.25"/>
    <row r="4321" ht="12" customHeight="1" x14ac:dyDescent="0.25"/>
    <row r="4322" ht="12" customHeight="1" x14ac:dyDescent="0.25"/>
    <row r="4323" ht="12" customHeight="1" x14ac:dyDescent="0.25"/>
    <row r="4324" ht="12" customHeight="1" x14ac:dyDescent="0.25"/>
    <row r="4325" ht="12" customHeight="1" x14ac:dyDescent="0.25"/>
    <row r="4326" ht="12" customHeight="1" x14ac:dyDescent="0.25"/>
    <row r="4327" ht="12" customHeight="1" x14ac:dyDescent="0.25"/>
    <row r="4328" ht="12" customHeight="1" x14ac:dyDescent="0.25"/>
    <row r="4329" ht="12" customHeight="1" x14ac:dyDescent="0.25"/>
    <row r="4330" ht="12" customHeight="1" x14ac:dyDescent="0.25"/>
    <row r="4331" ht="12" customHeight="1" x14ac:dyDescent="0.25"/>
    <row r="4332" ht="12" customHeight="1" x14ac:dyDescent="0.25"/>
    <row r="4333" ht="12" customHeight="1" x14ac:dyDescent="0.25"/>
    <row r="4334" ht="12" customHeight="1" x14ac:dyDescent="0.25"/>
    <row r="4335" ht="12" customHeight="1" x14ac:dyDescent="0.25"/>
    <row r="4336" ht="12" customHeight="1" x14ac:dyDescent="0.25"/>
    <row r="4337" ht="12" customHeight="1" x14ac:dyDescent="0.25"/>
    <row r="4338" ht="12" customHeight="1" x14ac:dyDescent="0.25"/>
    <row r="4339" ht="12" customHeight="1" x14ac:dyDescent="0.25"/>
    <row r="4340" ht="12" customHeight="1" x14ac:dyDescent="0.25"/>
    <row r="4341" ht="12" customHeight="1" x14ac:dyDescent="0.25"/>
    <row r="4342" ht="12" customHeight="1" x14ac:dyDescent="0.25"/>
    <row r="4343" ht="12" customHeight="1" x14ac:dyDescent="0.25"/>
    <row r="4344" ht="12" customHeight="1" x14ac:dyDescent="0.25"/>
    <row r="4345" ht="12" customHeight="1" x14ac:dyDescent="0.25"/>
    <row r="4346" ht="12" customHeight="1" x14ac:dyDescent="0.25"/>
    <row r="4347" ht="12" customHeight="1" x14ac:dyDescent="0.25"/>
    <row r="4348" ht="12" customHeight="1" x14ac:dyDescent="0.25"/>
    <row r="4349" ht="12" customHeight="1" x14ac:dyDescent="0.25"/>
    <row r="4350" ht="12" customHeight="1" x14ac:dyDescent="0.25"/>
    <row r="4351" ht="12" customHeight="1" x14ac:dyDescent="0.25"/>
    <row r="4352" ht="12" customHeight="1" x14ac:dyDescent="0.25"/>
    <row r="4353" ht="12" customHeight="1" x14ac:dyDescent="0.25"/>
    <row r="4354" ht="12" customHeight="1" x14ac:dyDescent="0.25"/>
    <row r="4355" ht="12" customHeight="1" x14ac:dyDescent="0.25"/>
    <row r="4356" ht="12" customHeight="1" x14ac:dyDescent="0.25"/>
    <row r="4357" ht="12" customHeight="1" x14ac:dyDescent="0.25"/>
    <row r="4358" ht="12" customHeight="1" x14ac:dyDescent="0.25"/>
    <row r="4359" ht="12" customHeight="1" x14ac:dyDescent="0.25"/>
    <row r="4360" ht="12" customHeight="1" x14ac:dyDescent="0.25"/>
    <row r="4361" ht="12" customHeight="1" x14ac:dyDescent="0.25"/>
    <row r="4362" ht="12" customHeight="1" x14ac:dyDescent="0.25"/>
    <row r="4363" ht="12" customHeight="1" x14ac:dyDescent="0.25"/>
    <row r="4364" ht="12" customHeight="1" x14ac:dyDescent="0.25"/>
    <row r="4365" ht="12" customHeight="1" x14ac:dyDescent="0.25"/>
    <row r="4366" ht="12" customHeight="1" x14ac:dyDescent="0.25"/>
    <row r="4367" ht="12" customHeight="1" x14ac:dyDescent="0.25"/>
    <row r="4368" ht="12" customHeight="1" x14ac:dyDescent="0.25"/>
    <row r="4369" ht="12" customHeight="1" x14ac:dyDescent="0.25"/>
    <row r="4370" ht="12" customHeight="1" x14ac:dyDescent="0.25"/>
    <row r="4371" ht="12" customHeight="1" x14ac:dyDescent="0.25"/>
    <row r="4372" ht="12" customHeight="1" x14ac:dyDescent="0.25"/>
    <row r="4373" ht="12" customHeight="1" x14ac:dyDescent="0.25"/>
    <row r="4374" ht="12" customHeight="1" x14ac:dyDescent="0.25"/>
    <row r="4375" ht="12" customHeight="1" x14ac:dyDescent="0.25"/>
    <row r="4376" ht="12" customHeight="1" x14ac:dyDescent="0.25"/>
    <row r="4377" ht="12" customHeight="1" x14ac:dyDescent="0.25"/>
    <row r="4378" ht="12" customHeight="1" x14ac:dyDescent="0.25"/>
    <row r="4379" ht="12" customHeight="1" x14ac:dyDescent="0.25"/>
    <row r="4380" ht="12" customHeight="1" x14ac:dyDescent="0.25"/>
    <row r="4381" ht="12" customHeight="1" x14ac:dyDescent="0.25"/>
    <row r="4382" ht="12" customHeight="1" x14ac:dyDescent="0.25"/>
    <row r="4383" ht="12" customHeight="1" x14ac:dyDescent="0.25"/>
    <row r="4384" ht="12" customHeight="1" x14ac:dyDescent="0.25"/>
    <row r="4385" ht="12" customHeight="1" x14ac:dyDescent="0.25"/>
    <row r="4386" ht="12" customHeight="1" x14ac:dyDescent="0.25"/>
    <row r="4387" ht="12" customHeight="1" x14ac:dyDescent="0.25"/>
    <row r="4388" ht="12" customHeight="1" x14ac:dyDescent="0.25"/>
    <row r="4389" ht="12" customHeight="1" x14ac:dyDescent="0.25"/>
    <row r="4390" ht="12" customHeight="1" x14ac:dyDescent="0.25"/>
    <row r="4391" ht="12" customHeight="1" x14ac:dyDescent="0.25"/>
    <row r="4392" ht="12" customHeight="1" x14ac:dyDescent="0.25"/>
    <row r="4393" ht="12" customHeight="1" x14ac:dyDescent="0.25"/>
    <row r="4394" ht="12" customHeight="1" x14ac:dyDescent="0.25"/>
    <row r="4395" ht="12" customHeight="1" x14ac:dyDescent="0.25"/>
    <row r="4396" ht="12" customHeight="1" x14ac:dyDescent="0.25"/>
    <row r="4397" ht="12" customHeight="1" x14ac:dyDescent="0.25"/>
    <row r="4398" ht="12" customHeight="1" x14ac:dyDescent="0.25"/>
    <row r="4399" ht="12" customHeight="1" x14ac:dyDescent="0.25"/>
    <row r="4400" ht="12" customHeight="1" x14ac:dyDescent="0.25"/>
    <row r="4401" ht="12" customHeight="1" x14ac:dyDescent="0.25"/>
    <row r="4402" ht="12" customHeight="1" x14ac:dyDescent="0.25"/>
    <row r="4403" ht="12" customHeight="1" x14ac:dyDescent="0.25"/>
    <row r="4404" ht="12" customHeight="1" x14ac:dyDescent="0.25"/>
    <row r="4405" ht="12" customHeight="1" x14ac:dyDescent="0.25"/>
    <row r="4406" ht="12" customHeight="1" x14ac:dyDescent="0.25"/>
    <row r="4407" ht="12" customHeight="1" x14ac:dyDescent="0.25"/>
    <row r="4408" ht="12" customHeight="1" x14ac:dyDescent="0.25"/>
    <row r="4409" ht="12" customHeight="1" x14ac:dyDescent="0.25"/>
    <row r="4410" ht="12" customHeight="1" x14ac:dyDescent="0.25"/>
    <row r="4411" ht="12" customHeight="1" x14ac:dyDescent="0.25"/>
    <row r="4412" ht="12" customHeight="1" x14ac:dyDescent="0.25"/>
    <row r="4413" ht="12" customHeight="1" x14ac:dyDescent="0.25"/>
    <row r="4414" ht="12" customHeight="1" x14ac:dyDescent="0.25"/>
    <row r="4415" ht="12" customHeight="1" x14ac:dyDescent="0.25"/>
    <row r="4416" ht="12" customHeight="1" x14ac:dyDescent="0.25"/>
    <row r="4417" ht="12" customHeight="1" x14ac:dyDescent="0.25"/>
    <row r="4418" ht="12" customHeight="1" x14ac:dyDescent="0.25"/>
    <row r="4419" ht="12" customHeight="1" x14ac:dyDescent="0.25"/>
    <row r="4420" ht="12" customHeight="1" x14ac:dyDescent="0.25"/>
    <row r="4421" ht="12" customHeight="1" x14ac:dyDescent="0.25"/>
    <row r="4422" ht="12" customHeight="1" x14ac:dyDescent="0.25"/>
    <row r="4423" ht="12" customHeight="1" x14ac:dyDescent="0.25"/>
    <row r="4424" ht="12" customHeight="1" x14ac:dyDescent="0.25"/>
    <row r="4425" ht="12" customHeight="1" x14ac:dyDescent="0.25"/>
    <row r="4426" ht="12" customHeight="1" x14ac:dyDescent="0.25"/>
    <row r="4427" ht="12" customHeight="1" x14ac:dyDescent="0.25"/>
    <row r="4428" ht="12" customHeight="1" x14ac:dyDescent="0.25"/>
    <row r="4429" ht="12" customHeight="1" x14ac:dyDescent="0.25"/>
    <row r="4430" ht="12" customHeight="1" x14ac:dyDescent="0.25"/>
    <row r="4431" ht="12" customHeight="1" x14ac:dyDescent="0.25"/>
    <row r="4432" ht="12" customHeight="1" x14ac:dyDescent="0.25"/>
    <row r="4433" ht="12" customHeight="1" x14ac:dyDescent="0.25"/>
    <row r="4434" ht="12" customHeight="1" x14ac:dyDescent="0.25"/>
    <row r="4435" ht="12" customHeight="1" x14ac:dyDescent="0.25"/>
    <row r="4436" ht="12" customHeight="1" x14ac:dyDescent="0.25"/>
    <row r="4437" ht="12" customHeight="1" x14ac:dyDescent="0.25"/>
    <row r="4438" ht="12" customHeight="1" x14ac:dyDescent="0.25"/>
    <row r="4439" ht="12" customHeight="1" x14ac:dyDescent="0.25"/>
    <row r="4440" ht="12" customHeight="1" x14ac:dyDescent="0.25"/>
    <row r="4441" ht="12" customHeight="1" x14ac:dyDescent="0.25"/>
    <row r="4442" ht="12" customHeight="1" x14ac:dyDescent="0.25"/>
    <row r="4443" ht="12" customHeight="1" x14ac:dyDescent="0.25"/>
    <row r="4444" ht="12" customHeight="1" x14ac:dyDescent="0.25"/>
    <row r="4445" ht="12" customHeight="1" x14ac:dyDescent="0.25"/>
    <row r="4446" ht="12" customHeight="1" x14ac:dyDescent="0.25"/>
    <row r="4447" ht="12" customHeight="1" x14ac:dyDescent="0.25"/>
    <row r="4448" ht="12" customHeight="1" x14ac:dyDescent="0.25"/>
    <row r="4449" ht="12" customHeight="1" x14ac:dyDescent="0.25"/>
    <row r="4450" ht="12" customHeight="1" x14ac:dyDescent="0.25"/>
    <row r="4451" ht="12" customHeight="1" x14ac:dyDescent="0.25"/>
    <row r="4452" ht="12" customHeight="1" x14ac:dyDescent="0.25"/>
    <row r="4453" ht="12" customHeight="1" x14ac:dyDescent="0.25"/>
    <row r="4454" ht="12" customHeight="1" x14ac:dyDescent="0.25"/>
    <row r="4455" ht="12" customHeight="1" x14ac:dyDescent="0.25"/>
    <row r="4456" ht="12" customHeight="1" x14ac:dyDescent="0.25"/>
    <row r="4457" ht="12" customHeight="1" x14ac:dyDescent="0.25"/>
    <row r="4458" ht="12" customHeight="1" x14ac:dyDescent="0.25"/>
    <row r="4459" ht="12" customHeight="1" x14ac:dyDescent="0.25"/>
    <row r="4460" ht="12" customHeight="1" x14ac:dyDescent="0.25"/>
    <row r="4461" ht="12" customHeight="1" x14ac:dyDescent="0.25"/>
    <row r="4462" ht="12" customHeight="1" x14ac:dyDescent="0.25"/>
    <row r="4463" ht="12" customHeight="1" x14ac:dyDescent="0.25"/>
    <row r="4464" ht="12" customHeight="1" x14ac:dyDescent="0.25"/>
    <row r="4465" ht="12" customHeight="1" x14ac:dyDescent="0.25"/>
    <row r="4466" ht="12" customHeight="1" x14ac:dyDescent="0.25"/>
    <row r="4467" ht="12" customHeight="1" x14ac:dyDescent="0.25"/>
    <row r="4468" ht="12" customHeight="1" x14ac:dyDescent="0.25"/>
    <row r="4469" ht="12" customHeight="1" x14ac:dyDescent="0.25"/>
    <row r="4470" ht="12" customHeight="1" x14ac:dyDescent="0.25"/>
    <row r="4471" ht="12" customHeight="1" x14ac:dyDescent="0.25"/>
    <row r="4472" ht="12" customHeight="1" x14ac:dyDescent="0.25"/>
    <row r="4473" ht="12" customHeight="1" x14ac:dyDescent="0.25"/>
    <row r="4474" ht="12" customHeight="1" x14ac:dyDescent="0.25"/>
    <row r="4475" ht="12" customHeight="1" x14ac:dyDescent="0.25"/>
    <row r="4476" ht="12" customHeight="1" x14ac:dyDescent="0.25"/>
    <row r="4477" ht="12" customHeight="1" x14ac:dyDescent="0.25"/>
    <row r="4478" ht="12" customHeight="1" x14ac:dyDescent="0.25"/>
    <row r="4479" ht="12" customHeight="1" x14ac:dyDescent="0.25"/>
    <row r="4480" ht="12" customHeight="1" x14ac:dyDescent="0.25"/>
    <row r="4481" ht="12" customHeight="1" x14ac:dyDescent="0.25"/>
    <row r="4482" ht="12" customHeight="1" x14ac:dyDescent="0.25"/>
    <row r="4483" ht="12" customHeight="1" x14ac:dyDescent="0.25"/>
    <row r="4484" ht="12" customHeight="1" x14ac:dyDescent="0.25"/>
    <row r="4485" ht="12" customHeight="1" x14ac:dyDescent="0.25"/>
    <row r="4486" ht="12" customHeight="1" x14ac:dyDescent="0.25"/>
    <row r="4487" ht="12" customHeight="1" x14ac:dyDescent="0.25"/>
    <row r="4488" ht="12" customHeight="1" x14ac:dyDescent="0.25"/>
    <row r="4489" ht="12" customHeight="1" x14ac:dyDescent="0.25"/>
    <row r="4490" ht="12" customHeight="1" x14ac:dyDescent="0.25"/>
    <row r="4491" ht="12" customHeight="1" x14ac:dyDescent="0.25"/>
    <row r="4492" ht="12" customHeight="1" x14ac:dyDescent="0.25"/>
    <row r="4493" ht="12" customHeight="1" x14ac:dyDescent="0.25"/>
    <row r="4494" ht="12" customHeight="1" x14ac:dyDescent="0.25"/>
    <row r="4495" ht="12" customHeight="1" x14ac:dyDescent="0.25"/>
    <row r="4496" ht="12" customHeight="1" x14ac:dyDescent="0.25"/>
    <row r="4497" ht="12" customHeight="1" x14ac:dyDescent="0.25"/>
    <row r="4498" ht="12" customHeight="1" x14ac:dyDescent="0.25"/>
    <row r="4499" ht="12" customHeight="1" x14ac:dyDescent="0.25"/>
    <row r="4500" ht="12" customHeight="1" x14ac:dyDescent="0.25"/>
    <row r="4501" ht="12" customHeight="1" x14ac:dyDescent="0.25"/>
    <row r="4502" ht="12" customHeight="1" x14ac:dyDescent="0.25"/>
    <row r="4503" ht="12" customHeight="1" x14ac:dyDescent="0.25"/>
    <row r="4504" ht="12" customHeight="1" x14ac:dyDescent="0.25"/>
    <row r="4505" ht="12" customHeight="1" x14ac:dyDescent="0.25"/>
    <row r="4506" ht="12" customHeight="1" x14ac:dyDescent="0.25"/>
    <row r="4507" ht="12" customHeight="1" x14ac:dyDescent="0.25"/>
    <row r="4508" ht="12" customHeight="1" x14ac:dyDescent="0.25"/>
    <row r="4509" ht="12" customHeight="1" x14ac:dyDescent="0.25"/>
    <row r="4510" ht="12" customHeight="1" x14ac:dyDescent="0.25"/>
    <row r="4511" ht="12" customHeight="1" x14ac:dyDescent="0.25"/>
    <row r="4512" ht="12" customHeight="1" x14ac:dyDescent="0.25"/>
    <row r="4513" ht="12" customHeight="1" x14ac:dyDescent="0.25"/>
    <row r="4514" ht="12" customHeight="1" x14ac:dyDescent="0.25"/>
    <row r="4515" ht="12" customHeight="1" x14ac:dyDescent="0.25"/>
    <row r="4516" ht="12" customHeight="1" x14ac:dyDescent="0.25"/>
    <row r="4517" ht="12" customHeight="1" x14ac:dyDescent="0.25"/>
    <row r="4518" ht="12" customHeight="1" x14ac:dyDescent="0.25"/>
    <row r="4519" ht="12" customHeight="1" x14ac:dyDescent="0.25"/>
    <row r="4520" ht="12" customHeight="1" x14ac:dyDescent="0.25"/>
    <row r="4521" ht="12" customHeight="1" x14ac:dyDescent="0.25"/>
    <row r="4522" ht="12" customHeight="1" x14ac:dyDescent="0.25"/>
    <row r="4523" ht="12" customHeight="1" x14ac:dyDescent="0.25"/>
    <row r="4524" ht="12" customHeight="1" x14ac:dyDescent="0.25"/>
    <row r="4525" ht="12" customHeight="1" x14ac:dyDescent="0.25"/>
    <row r="4526" ht="12" customHeight="1" x14ac:dyDescent="0.25"/>
    <row r="4527" ht="12" customHeight="1" x14ac:dyDescent="0.25"/>
    <row r="4528" ht="12" customHeight="1" x14ac:dyDescent="0.25"/>
    <row r="4529" ht="12" customHeight="1" x14ac:dyDescent="0.25"/>
    <row r="4530" ht="12" customHeight="1" x14ac:dyDescent="0.25"/>
    <row r="4531" ht="12" customHeight="1" x14ac:dyDescent="0.25"/>
    <row r="4532" ht="12" customHeight="1" x14ac:dyDescent="0.25"/>
    <row r="4533" ht="12" customHeight="1" x14ac:dyDescent="0.25"/>
    <row r="4534" ht="12" customHeight="1" x14ac:dyDescent="0.25"/>
    <row r="4535" ht="12" customHeight="1" x14ac:dyDescent="0.25"/>
    <row r="4536" ht="12" customHeight="1" x14ac:dyDescent="0.25"/>
    <row r="4537" ht="12" customHeight="1" x14ac:dyDescent="0.25"/>
    <row r="4538" ht="12" customHeight="1" x14ac:dyDescent="0.25"/>
    <row r="4539" ht="12" customHeight="1" x14ac:dyDescent="0.25"/>
    <row r="4540" ht="12" customHeight="1" x14ac:dyDescent="0.25"/>
    <row r="4541" ht="12" customHeight="1" x14ac:dyDescent="0.25"/>
    <row r="4542" ht="12" customHeight="1" x14ac:dyDescent="0.25"/>
    <row r="4543" ht="12" customHeight="1" x14ac:dyDescent="0.25"/>
    <row r="4544" ht="12" customHeight="1" x14ac:dyDescent="0.25"/>
    <row r="4545" ht="12" customHeight="1" x14ac:dyDescent="0.25"/>
    <row r="4546" ht="12" customHeight="1" x14ac:dyDescent="0.25"/>
    <row r="4547" ht="12" customHeight="1" x14ac:dyDescent="0.25"/>
    <row r="4548" ht="12" customHeight="1" x14ac:dyDescent="0.25"/>
    <row r="4549" ht="12" customHeight="1" x14ac:dyDescent="0.25"/>
    <row r="4550" ht="12" customHeight="1" x14ac:dyDescent="0.25"/>
    <row r="4551" ht="12" customHeight="1" x14ac:dyDescent="0.25"/>
    <row r="4552" ht="12" customHeight="1" x14ac:dyDescent="0.25"/>
    <row r="4553" ht="12" customHeight="1" x14ac:dyDescent="0.25"/>
    <row r="4554" ht="12" customHeight="1" x14ac:dyDescent="0.25"/>
    <row r="4555" ht="12" customHeight="1" x14ac:dyDescent="0.25"/>
    <row r="4556" ht="12" customHeight="1" x14ac:dyDescent="0.25"/>
    <row r="4557" ht="12" customHeight="1" x14ac:dyDescent="0.25"/>
    <row r="4558" ht="12" customHeight="1" x14ac:dyDescent="0.25"/>
    <row r="4559" ht="12" customHeight="1" x14ac:dyDescent="0.25"/>
    <row r="4560" ht="12" customHeight="1" x14ac:dyDescent="0.25"/>
    <row r="4561" ht="12" customHeight="1" x14ac:dyDescent="0.25"/>
    <row r="4562" ht="12" customHeight="1" x14ac:dyDescent="0.25"/>
    <row r="4563" ht="12" customHeight="1" x14ac:dyDescent="0.25"/>
    <row r="4564" ht="12" customHeight="1" x14ac:dyDescent="0.25"/>
    <row r="4565" ht="12" customHeight="1" x14ac:dyDescent="0.25"/>
    <row r="4566" ht="12" customHeight="1" x14ac:dyDescent="0.25"/>
    <row r="4567" ht="12" customHeight="1" x14ac:dyDescent="0.25"/>
    <row r="4568" ht="12" customHeight="1" x14ac:dyDescent="0.25"/>
    <row r="4569" ht="12" customHeight="1" x14ac:dyDescent="0.25"/>
    <row r="4570" ht="12" customHeight="1" x14ac:dyDescent="0.25"/>
    <row r="4571" ht="12" customHeight="1" x14ac:dyDescent="0.25"/>
    <row r="4572" ht="12" customHeight="1" x14ac:dyDescent="0.25"/>
    <row r="4573" ht="12" customHeight="1" x14ac:dyDescent="0.25"/>
    <row r="4574" ht="12" customHeight="1" x14ac:dyDescent="0.25"/>
    <row r="4575" ht="12" customHeight="1" x14ac:dyDescent="0.25"/>
    <row r="4576" ht="12" customHeight="1" x14ac:dyDescent="0.25"/>
    <row r="4577" ht="12" customHeight="1" x14ac:dyDescent="0.25"/>
    <row r="4578" ht="12" customHeight="1" x14ac:dyDescent="0.25"/>
    <row r="4579" ht="12" customHeight="1" x14ac:dyDescent="0.25"/>
    <row r="4580" ht="12" customHeight="1" x14ac:dyDescent="0.25"/>
    <row r="4581" ht="12" customHeight="1" x14ac:dyDescent="0.25"/>
    <row r="4582" ht="12" customHeight="1" x14ac:dyDescent="0.25"/>
    <row r="4583" ht="12" customHeight="1" x14ac:dyDescent="0.25"/>
    <row r="4584" ht="12" customHeight="1" x14ac:dyDescent="0.25"/>
    <row r="4585" ht="12" customHeight="1" x14ac:dyDescent="0.25"/>
    <row r="4586" ht="12" customHeight="1" x14ac:dyDescent="0.25"/>
    <row r="4587" ht="12" customHeight="1" x14ac:dyDescent="0.25"/>
    <row r="4588" ht="12" customHeight="1" x14ac:dyDescent="0.25"/>
    <row r="4589" ht="12" customHeight="1" x14ac:dyDescent="0.25"/>
    <row r="4590" ht="12" customHeight="1" x14ac:dyDescent="0.25"/>
    <row r="4591" ht="12" customHeight="1" x14ac:dyDescent="0.25"/>
    <row r="4592" ht="12" customHeight="1" x14ac:dyDescent="0.25"/>
    <row r="4593" ht="12" customHeight="1" x14ac:dyDescent="0.25"/>
    <row r="4594" ht="12" customHeight="1" x14ac:dyDescent="0.25"/>
    <row r="4595" ht="12" customHeight="1" x14ac:dyDescent="0.25"/>
    <row r="4596" ht="12" customHeight="1" x14ac:dyDescent="0.25"/>
    <row r="4597" ht="12" customHeight="1" x14ac:dyDescent="0.25"/>
    <row r="4598" ht="12" customHeight="1" x14ac:dyDescent="0.25"/>
    <row r="4599" ht="12" customHeight="1" x14ac:dyDescent="0.25"/>
    <row r="4600" ht="12" customHeight="1" x14ac:dyDescent="0.25"/>
    <row r="4601" ht="12" customHeight="1" x14ac:dyDescent="0.25"/>
    <row r="4602" ht="12" customHeight="1" x14ac:dyDescent="0.25"/>
    <row r="4603" ht="12" customHeight="1" x14ac:dyDescent="0.25"/>
    <row r="4604" ht="12" customHeight="1" x14ac:dyDescent="0.25"/>
    <row r="4605" ht="12" customHeight="1" x14ac:dyDescent="0.25"/>
    <row r="4606" ht="12" customHeight="1" x14ac:dyDescent="0.25"/>
    <row r="4607" ht="12" customHeight="1" x14ac:dyDescent="0.25"/>
    <row r="4608" ht="12" customHeight="1" x14ac:dyDescent="0.25"/>
    <row r="4609" ht="12" customHeight="1" x14ac:dyDescent="0.25"/>
    <row r="4610" ht="12" customHeight="1" x14ac:dyDescent="0.25"/>
    <row r="4611" ht="12" customHeight="1" x14ac:dyDescent="0.25"/>
    <row r="4612" ht="12" customHeight="1" x14ac:dyDescent="0.25"/>
    <row r="4613" ht="12" customHeight="1" x14ac:dyDescent="0.25"/>
    <row r="4614" ht="12" customHeight="1" x14ac:dyDescent="0.25"/>
    <row r="4615" ht="12" customHeight="1" x14ac:dyDescent="0.25"/>
    <row r="4616" ht="12" customHeight="1" x14ac:dyDescent="0.25"/>
    <row r="4617" ht="12" customHeight="1" x14ac:dyDescent="0.25"/>
    <row r="4618" ht="12" customHeight="1" x14ac:dyDescent="0.25"/>
    <row r="4619" ht="12" customHeight="1" x14ac:dyDescent="0.25"/>
    <row r="4620" ht="12" customHeight="1" x14ac:dyDescent="0.25"/>
    <row r="4621" ht="12" customHeight="1" x14ac:dyDescent="0.25"/>
    <row r="4622" ht="12" customHeight="1" x14ac:dyDescent="0.25"/>
    <row r="4623" ht="12" customHeight="1" x14ac:dyDescent="0.25"/>
    <row r="4624" ht="12" customHeight="1" x14ac:dyDescent="0.25"/>
    <row r="4625" ht="12" customHeight="1" x14ac:dyDescent="0.25"/>
    <row r="4626" ht="12" customHeight="1" x14ac:dyDescent="0.25"/>
    <row r="4627" ht="12" customHeight="1" x14ac:dyDescent="0.25"/>
    <row r="4628" ht="12" customHeight="1" x14ac:dyDescent="0.25"/>
    <row r="4629" ht="12" customHeight="1" x14ac:dyDescent="0.25"/>
    <row r="4630" ht="12" customHeight="1" x14ac:dyDescent="0.25"/>
    <row r="4631" ht="12" customHeight="1" x14ac:dyDescent="0.25"/>
    <row r="4632" ht="12" customHeight="1" x14ac:dyDescent="0.25"/>
    <row r="4633" ht="12" customHeight="1" x14ac:dyDescent="0.25"/>
    <row r="4634" ht="12" customHeight="1" x14ac:dyDescent="0.25"/>
    <row r="4635" ht="12" customHeight="1" x14ac:dyDescent="0.25"/>
    <row r="4636" ht="12" customHeight="1" x14ac:dyDescent="0.25"/>
    <row r="4637" ht="12" customHeight="1" x14ac:dyDescent="0.25"/>
    <row r="4638" ht="12" customHeight="1" x14ac:dyDescent="0.25"/>
    <row r="4639" ht="12" customHeight="1" x14ac:dyDescent="0.25"/>
    <row r="4640" ht="12" customHeight="1" x14ac:dyDescent="0.25"/>
    <row r="4641" ht="12" customHeight="1" x14ac:dyDescent="0.25"/>
    <row r="4642" ht="12" customHeight="1" x14ac:dyDescent="0.25"/>
    <row r="4643" ht="12" customHeight="1" x14ac:dyDescent="0.25"/>
    <row r="4644" ht="12" customHeight="1" x14ac:dyDescent="0.25"/>
    <row r="4645" ht="12" customHeight="1" x14ac:dyDescent="0.25"/>
    <row r="4646" ht="12" customHeight="1" x14ac:dyDescent="0.25"/>
    <row r="4647" ht="12" customHeight="1" x14ac:dyDescent="0.25"/>
    <row r="4648" ht="12" customHeight="1" x14ac:dyDescent="0.25"/>
    <row r="4649" ht="12" customHeight="1" x14ac:dyDescent="0.25"/>
    <row r="4650" ht="12" customHeight="1" x14ac:dyDescent="0.25"/>
    <row r="4651" ht="12" customHeight="1" x14ac:dyDescent="0.25"/>
    <row r="4652" ht="12" customHeight="1" x14ac:dyDescent="0.25"/>
    <row r="4653" ht="12" customHeight="1" x14ac:dyDescent="0.25"/>
    <row r="4654" ht="12" customHeight="1" x14ac:dyDescent="0.25"/>
    <row r="4655" ht="12" customHeight="1" x14ac:dyDescent="0.25"/>
    <row r="4656" ht="12" customHeight="1" x14ac:dyDescent="0.25"/>
    <row r="4657" ht="12" customHeight="1" x14ac:dyDescent="0.25"/>
    <row r="4658" ht="12" customHeight="1" x14ac:dyDescent="0.25"/>
    <row r="4659" ht="12" customHeight="1" x14ac:dyDescent="0.25"/>
    <row r="4660" ht="12" customHeight="1" x14ac:dyDescent="0.25"/>
    <row r="4661" ht="12" customHeight="1" x14ac:dyDescent="0.25"/>
    <row r="4662" ht="12" customHeight="1" x14ac:dyDescent="0.25"/>
    <row r="4663" ht="12" customHeight="1" x14ac:dyDescent="0.25"/>
    <row r="4664" ht="12" customHeight="1" x14ac:dyDescent="0.25"/>
    <row r="4665" ht="12" customHeight="1" x14ac:dyDescent="0.25"/>
    <row r="4666" ht="12" customHeight="1" x14ac:dyDescent="0.25"/>
    <row r="4667" ht="12" customHeight="1" x14ac:dyDescent="0.25"/>
    <row r="4668" ht="12" customHeight="1" x14ac:dyDescent="0.25"/>
    <row r="4669" ht="12" customHeight="1" x14ac:dyDescent="0.25"/>
    <row r="4670" ht="12" customHeight="1" x14ac:dyDescent="0.25"/>
    <row r="4671" ht="12" customHeight="1" x14ac:dyDescent="0.25"/>
    <row r="4672" ht="12" customHeight="1" x14ac:dyDescent="0.25"/>
    <row r="4673" ht="12" customHeight="1" x14ac:dyDescent="0.25"/>
    <row r="4674" ht="12" customHeight="1" x14ac:dyDescent="0.25"/>
    <row r="4675" ht="12" customHeight="1" x14ac:dyDescent="0.25"/>
    <row r="4676" ht="12" customHeight="1" x14ac:dyDescent="0.25"/>
    <row r="4677" ht="12" customHeight="1" x14ac:dyDescent="0.25"/>
    <row r="4678" ht="12" customHeight="1" x14ac:dyDescent="0.25"/>
    <row r="4679" ht="12" customHeight="1" x14ac:dyDescent="0.25"/>
    <row r="4680" ht="12" customHeight="1" x14ac:dyDescent="0.25"/>
    <row r="4681" ht="12" customHeight="1" x14ac:dyDescent="0.25"/>
    <row r="4682" ht="12" customHeight="1" x14ac:dyDescent="0.25"/>
    <row r="4683" ht="12" customHeight="1" x14ac:dyDescent="0.25"/>
    <row r="4684" ht="12" customHeight="1" x14ac:dyDescent="0.25"/>
    <row r="4685" ht="12" customHeight="1" x14ac:dyDescent="0.25"/>
    <row r="4686" ht="12" customHeight="1" x14ac:dyDescent="0.25"/>
    <row r="4687" ht="12" customHeight="1" x14ac:dyDescent="0.25"/>
    <row r="4688" ht="12" customHeight="1" x14ac:dyDescent="0.25"/>
    <row r="4689" ht="12" customHeight="1" x14ac:dyDescent="0.25"/>
    <row r="4690" ht="12" customHeight="1" x14ac:dyDescent="0.25"/>
    <row r="4691" ht="12" customHeight="1" x14ac:dyDescent="0.25"/>
    <row r="4692" ht="12" customHeight="1" x14ac:dyDescent="0.25"/>
    <row r="4693" ht="12" customHeight="1" x14ac:dyDescent="0.25"/>
    <row r="4694" ht="12" customHeight="1" x14ac:dyDescent="0.25"/>
    <row r="4695" ht="12" customHeight="1" x14ac:dyDescent="0.25"/>
    <row r="4696" ht="12" customHeight="1" x14ac:dyDescent="0.25"/>
    <row r="4697" ht="12" customHeight="1" x14ac:dyDescent="0.25"/>
    <row r="4698" ht="12" customHeight="1" x14ac:dyDescent="0.25"/>
    <row r="4699" ht="12" customHeight="1" x14ac:dyDescent="0.25"/>
    <row r="4700" ht="12" customHeight="1" x14ac:dyDescent="0.25"/>
    <row r="4701" ht="12" customHeight="1" x14ac:dyDescent="0.25"/>
    <row r="4702" ht="12" customHeight="1" x14ac:dyDescent="0.25"/>
    <row r="4703" ht="12" customHeight="1" x14ac:dyDescent="0.25"/>
    <row r="4704" ht="12" customHeight="1" x14ac:dyDescent="0.25"/>
    <row r="4705" ht="12" customHeight="1" x14ac:dyDescent="0.25"/>
    <row r="4706" ht="12" customHeight="1" x14ac:dyDescent="0.25"/>
    <row r="4707" ht="12" customHeight="1" x14ac:dyDescent="0.25"/>
    <row r="4708" ht="12" customHeight="1" x14ac:dyDescent="0.25"/>
    <row r="4709" ht="12" customHeight="1" x14ac:dyDescent="0.25"/>
    <row r="4710" ht="12" customHeight="1" x14ac:dyDescent="0.25"/>
    <row r="4711" ht="12" customHeight="1" x14ac:dyDescent="0.25"/>
    <row r="4712" ht="12" customHeight="1" x14ac:dyDescent="0.25"/>
    <row r="4713" ht="12" customHeight="1" x14ac:dyDescent="0.25"/>
    <row r="4714" ht="12" customHeight="1" x14ac:dyDescent="0.25"/>
    <row r="4715" ht="12" customHeight="1" x14ac:dyDescent="0.25"/>
    <row r="4716" ht="12" customHeight="1" x14ac:dyDescent="0.25"/>
    <row r="4717" ht="12" customHeight="1" x14ac:dyDescent="0.25"/>
    <row r="4718" ht="12" customHeight="1" x14ac:dyDescent="0.25"/>
    <row r="4719" ht="12" customHeight="1" x14ac:dyDescent="0.25"/>
    <row r="4720" ht="12" customHeight="1" x14ac:dyDescent="0.25"/>
    <row r="4721" ht="12" customHeight="1" x14ac:dyDescent="0.25"/>
    <row r="4722" ht="12" customHeight="1" x14ac:dyDescent="0.25"/>
    <row r="4723" ht="12" customHeight="1" x14ac:dyDescent="0.25"/>
    <row r="4724" ht="12" customHeight="1" x14ac:dyDescent="0.25"/>
    <row r="4725" ht="12" customHeight="1" x14ac:dyDescent="0.25"/>
    <row r="4726" ht="12" customHeight="1" x14ac:dyDescent="0.25"/>
    <row r="4727" ht="12" customHeight="1" x14ac:dyDescent="0.25"/>
    <row r="4728" ht="12" customHeight="1" x14ac:dyDescent="0.25"/>
    <row r="4729" ht="12" customHeight="1" x14ac:dyDescent="0.25"/>
    <row r="4730" ht="12" customHeight="1" x14ac:dyDescent="0.25"/>
    <row r="4731" ht="12" customHeight="1" x14ac:dyDescent="0.25"/>
    <row r="4732" ht="12" customHeight="1" x14ac:dyDescent="0.25"/>
    <row r="4733" ht="12" customHeight="1" x14ac:dyDescent="0.25"/>
    <row r="4734" ht="12" customHeight="1" x14ac:dyDescent="0.25"/>
    <row r="4735" ht="12" customHeight="1" x14ac:dyDescent="0.25"/>
    <row r="4736" ht="12" customHeight="1" x14ac:dyDescent="0.25"/>
    <row r="4737" ht="12" customHeight="1" x14ac:dyDescent="0.25"/>
    <row r="4738" ht="12" customHeight="1" x14ac:dyDescent="0.25"/>
    <row r="4739" ht="12" customHeight="1" x14ac:dyDescent="0.25"/>
    <row r="4740" ht="12" customHeight="1" x14ac:dyDescent="0.25"/>
    <row r="4741" ht="12" customHeight="1" x14ac:dyDescent="0.25"/>
    <row r="4742" ht="12" customHeight="1" x14ac:dyDescent="0.25"/>
    <row r="4743" ht="12" customHeight="1" x14ac:dyDescent="0.25"/>
    <row r="4744" ht="12" customHeight="1" x14ac:dyDescent="0.25"/>
    <row r="4745" ht="12" customHeight="1" x14ac:dyDescent="0.25"/>
    <row r="4746" ht="12" customHeight="1" x14ac:dyDescent="0.25"/>
    <row r="4747" ht="12" customHeight="1" x14ac:dyDescent="0.25"/>
    <row r="4748" ht="12" customHeight="1" x14ac:dyDescent="0.25"/>
    <row r="4749" ht="12" customHeight="1" x14ac:dyDescent="0.25"/>
    <row r="4750" ht="12" customHeight="1" x14ac:dyDescent="0.25"/>
    <row r="4751" ht="12" customHeight="1" x14ac:dyDescent="0.25"/>
    <row r="4752" ht="12" customHeight="1" x14ac:dyDescent="0.25"/>
    <row r="4753" ht="12" customHeight="1" x14ac:dyDescent="0.25"/>
    <row r="4754" ht="12" customHeight="1" x14ac:dyDescent="0.25"/>
    <row r="4755" ht="12" customHeight="1" x14ac:dyDescent="0.25"/>
    <row r="4756" ht="12" customHeight="1" x14ac:dyDescent="0.25"/>
    <row r="4757" ht="12" customHeight="1" x14ac:dyDescent="0.25"/>
    <row r="4758" ht="12" customHeight="1" x14ac:dyDescent="0.25"/>
    <row r="4759" ht="12" customHeight="1" x14ac:dyDescent="0.25"/>
    <row r="4760" ht="12" customHeight="1" x14ac:dyDescent="0.25"/>
    <row r="4761" ht="12" customHeight="1" x14ac:dyDescent="0.25"/>
    <row r="4762" ht="12" customHeight="1" x14ac:dyDescent="0.25"/>
    <row r="4763" ht="12" customHeight="1" x14ac:dyDescent="0.25"/>
    <row r="4764" ht="12" customHeight="1" x14ac:dyDescent="0.25"/>
    <row r="4765" ht="12" customHeight="1" x14ac:dyDescent="0.25"/>
    <row r="4766" ht="12" customHeight="1" x14ac:dyDescent="0.25"/>
    <row r="4767" ht="12" customHeight="1" x14ac:dyDescent="0.25"/>
    <row r="4768" ht="12" customHeight="1" x14ac:dyDescent="0.25"/>
    <row r="4769" ht="12" customHeight="1" x14ac:dyDescent="0.25"/>
    <row r="4770" ht="12" customHeight="1" x14ac:dyDescent="0.25"/>
    <row r="4771" ht="12" customHeight="1" x14ac:dyDescent="0.25"/>
    <row r="4772" ht="12" customHeight="1" x14ac:dyDescent="0.25"/>
    <row r="4773" ht="12" customHeight="1" x14ac:dyDescent="0.25"/>
    <row r="4774" ht="12" customHeight="1" x14ac:dyDescent="0.25"/>
    <row r="4775" ht="12" customHeight="1" x14ac:dyDescent="0.25"/>
    <row r="4776" ht="12" customHeight="1" x14ac:dyDescent="0.25"/>
    <row r="4777" ht="12" customHeight="1" x14ac:dyDescent="0.25"/>
    <row r="4778" ht="12" customHeight="1" x14ac:dyDescent="0.25"/>
    <row r="4779" ht="12" customHeight="1" x14ac:dyDescent="0.25"/>
    <row r="4780" ht="12" customHeight="1" x14ac:dyDescent="0.25"/>
    <row r="4781" ht="12" customHeight="1" x14ac:dyDescent="0.25"/>
    <row r="4782" ht="12" customHeight="1" x14ac:dyDescent="0.25"/>
    <row r="4783" ht="12" customHeight="1" x14ac:dyDescent="0.25"/>
    <row r="4784" ht="12" customHeight="1" x14ac:dyDescent="0.25"/>
    <row r="4785" ht="12" customHeight="1" x14ac:dyDescent="0.25"/>
    <row r="4786" ht="12" customHeight="1" x14ac:dyDescent="0.25"/>
    <row r="4787" ht="12" customHeight="1" x14ac:dyDescent="0.25"/>
    <row r="4788" ht="12" customHeight="1" x14ac:dyDescent="0.25"/>
    <row r="4789" ht="12" customHeight="1" x14ac:dyDescent="0.25"/>
    <row r="4790" ht="12" customHeight="1" x14ac:dyDescent="0.25"/>
    <row r="4791" ht="12" customHeight="1" x14ac:dyDescent="0.25"/>
    <row r="4792" ht="12" customHeight="1" x14ac:dyDescent="0.25"/>
    <row r="4793" ht="12" customHeight="1" x14ac:dyDescent="0.25"/>
    <row r="4794" ht="12" customHeight="1" x14ac:dyDescent="0.25"/>
    <row r="4795" ht="12" customHeight="1" x14ac:dyDescent="0.25"/>
    <row r="4796" ht="12" customHeight="1" x14ac:dyDescent="0.25"/>
    <row r="4797" ht="12" customHeight="1" x14ac:dyDescent="0.25"/>
    <row r="4798" ht="12" customHeight="1" x14ac:dyDescent="0.25"/>
    <row r="4799" ht="12" customHeight="1" x14ac:dyDescent="0.25"/>
    <row r="4800" ht="12" customHeight="1" x14ac:dyDescent="0.25"/>
    <row r="4801" ht="12" customHeight="1" x14ac:dyDescent="0.25"/>
    <row r="4802" ht="12" customHeight="1" x14ac:dyDescent="0.25"/>
    <row r="4803" ht="12" customHeight="1" x14ac:dyDescent="0.25"/>
    <row r="4804" ht="12" customHeight="1" x14ac:dyDescent="0.25"/>
    <row r="4805" ht="12" customHeight="1" x14ac:dyDescent="0.25"/>
    <row r="4806" ht="12" customHeight="1" x14ac:dyDescent="0.25"/>
    <row r="4807" ht="12" customHeight="1" x14ac:dyDescent="0.25"/>
    <row r="4808" ht="12" customHeight="1" x14ac:dyDescent="0.25"/>
    <row r="4809" ht="12" customHeight="1" x14ac:dyDescent="0.25"/>
    <row r="4810" ht="12" customHeight="1" x14ac:dyDescent="0.25"/>
    <row r="4811" ht="12" customHeight="1" x14ac:dyDescent="0.25"/>
    <row r="4812" ht="12" customHeight="1" x14ac:dyDescent="0.25"/>
    <row r="4813" ht="12" customHeight="1" x14ac:dyDescent="0.25"/>
    <row r="4814" ht="12" customHeight="1" x14ac:dyDescent="0.25"/>
    <row r="4815" ht="12" customHeight="1" x14ac:dyDescent="0.25"/>
    <row r="4816" ht="12" customHeight="1" x14ac:dyDescent="0.25"/>
    <row r="4817" ht="12" customHeight="1" x14ac:dyDescent="0.25"/>
    <row r="4818" ht="12" customHeight="1" x14ac:dyDescent="0.25"/>
    <row r="4819" ht="12" customHeight="1" x14ac:dyDescent="0.25"/>
    <row r="4820" ht="12" customHeight="1" x14ac:dyDescent="0.25"/>
    <row r="4821" ht="12" customHeight="1" x14ac:dyDescent="0.25"/>
    <row r="4822" ht="12" customHeight="1" x14ac:dyDescent="0.25"/>
    <row r="4823" ht="12" customHeight="1" x14ac:dyDescent="0.25"/>
    <row r="4824" ht="12" customHeight="1" x14ac:dyDescent="0.25"/>
    <row r="4825" ht="12" customHeight="1" x14ac:dyDescent="0.25"/>
    <row r="4826" ht="12" customHeight="1" x14ac:dyDescent="0.25"/>
    <row r="4827" ht="12" customHeight="1" x14ac:dyDescent="0.25"/>
    <row r="4828" ht="12" customHeight="1" x14ac:dyDescent="0.25"/>
    <row r="4829" ht="12" customHeight="1" x14ac:dyDescent="0.25"/>
    <row r="4830" ht="12" customHeight="1" x14ac:dyDescent="0.25"/>
    <row r="4831" ht="12" customHeight="1" x14ac:dyDescent="0.25"/>
    <row r="4832" ht="12" customHeight="1" x14ac:dyDescent="0.25"/>
    <row r="4833" ht="12" customHeight="1" x14ac:dyDescent="0.25"/>
    <row r="4834" ht="12" customHeight="1" x14ac:dyDescent="0.25"/>
    <row r="4835" ht="12" customHeight="1" x14ac:dyDescent="0.25"/>
    <row r="4836" ht="12" customHeight="1" x14ac:dyDescent="0.25"/>
    <row r="4837" ht="12" customHeight="1" x14ac:dyDescent="0.25"/>
    <row r="4838" ht="12" customHeight="1" x14ac:dyDescent="0.25"/>
    <row r="4839" ht="12" customHeight="1" x14ac:dyDescent="0.25"/>
    <row r="4840" ht="12" customHeight="1" x14ac:dyDescent="0.25"/>
    <row r="4841" ht="12" customHeight="1" x14ac:dyDescent="0.25"/>
    <row r="4842" ht="12" customHeight="1" x14ac:dyDescent="0.25"/>
    <row r="4843" ht="12" customHeight="1" x14ac:dyDescent="0.25"/>
    <row r="4844" ht="12" customHeight="1" x14ac:dyDescent="0.25"/>
    <row r="4845" ht="12" customHeight="1" x14ac:dyDescent="0.25"/>
    <row r="4846" ht="12" customHeight="1" x14ac:dyDescent="0.25"/>
    <row r="4847" ht="12" customHeight="1" x14ac:dyDescent="0.25"/>
    <row r="4848" ht="12" customHeight="1" x14ac:dyDescent="0.25"/>
    <row r="4849" ht="12" customHeight="1" x14ac:dyDescent="0.25"/>
    <row r="4850" ht="12" customHeight="1" x14ac:dyDescent="0.25"/>
    <row r="4851" ht="12" customHeight="1" x14ac:dyDescent="0.25"/>
    <row r="4852" ht="12" customHeight="1" x14ac:dyDescent="0.25"/>
    <row r="4853" ht="12" customHeight="1" x14ac:dyDescent="0.25"/>
    <row r="4854" ht="12" customHeight="1" x14ac:dyDescent="0.25"/>
    <row r="4855" ht="12" customHeight="1" x14ac:dyDescent="0.25"/>
    <row r="4856" ht="12" customHeight="1" x14ac:dyDescent="0.25"/>
    <row r="4857" ht="12" customHeight="1" x14ac:dyDescent="0.25"/>
    <row r="4858" ht="12" customHeight="1" x14ac:dyDescent="0.25"/>
    <row r="4859" ht="12" customHeight="1" x14ac:dyDescent="0.25"/>
    <row r="4860" ht="12" customHeight="1" x14ac:dyDescent="0.25"/>
    <row r="4861" ht="12" customHeight="1" x14ac:dyDescent="0.25"/>
    <row r="4862" ht="12" customHeight="1" x14ac:dyDescent="0.25"/>
    <row r="4863" ht="12" customHeight="1" x14ac:dyDescent="0.25"/>
    <row r="4864" ht="12" customHeight="1" x14ac:dyDescent="0.25"/>
    <row r="4865" ht="12" customHeight="1" x14ac:dyDescent="0.25"/>
    <row r="4866" ht="12" customHeight="1" x14ac:dyDescent="0.25"/>
    <row r="4867" ht="12" customHeight="1" x14ac:dyDescent="0.25"/>
    <row r="4868" ht="12" customHeight="1" x14ac:dyDescent="0.25"/>
    <row r="4869" ht="12" customHeight="1" x14ac:dyDescent="0.25"/>
    <row r="4870" ht="12" customHeight="1" x14ac:dyDescent="0.25"/>
    <row r="4871" ht="12" customHeight="1" x14ac:dyDescent="0.25"/>
    <row r="4872" ht="12" customHeight="1" x14ac:dyDescent="0.25"/>
    <row r="4873" ht="12" customHeight="1" x14ac:dyDescent="0.25"/>
    <row r="4874" ht="12" customHeight="1" x14ac:dyDescent="0.25"/>
    <row r="4875" ht="12" customHeight="1" x14ac:dyDescent="0.25"/>
    <row r="4876" ht="12" customHeight="1" x14ac:dyDescent="0.25"/>
    <row r="4877" ht="12" customHeight="1" x14ac:dyDescent="0.25"/>
    <row r="4878" ht="12" customHeight="1" x14ac:dyDescent="0.25"/>
    <row r="4879" ht="12" customHeight="1" x14ac:dyDescent="0.25"/>
    <row r="4880" ht="12" customHeight="1" x14ac:dyDescent="0.25"/>
    <row r="4881" ht="12" customHeight="1" x14ac:dyDescent="0.25"/>
    <row r="4882" ht="12" customHeight="1" x14ac:dyDescent="0.25"/>
    <row r="4883" ht="12" customHeight="1" x14ac:dyDescent="0.25"/>
    <row r="4884" ht="12" customHeight="1" x14ac:dyDescent="0.25"/>
    <row r="4885" ht="12" customHeight="1" x14ac:dyDescent="0.25"/>
    <row r="4886" ht="12" customHeight="1" x14ac:dyDescent="0.25"/>
    <row r="4887" ht="12" customHeight="1" x14ac:dyDescent="0.25"/>
    <row r="4888" ht="12" customHeight="1" x14ac:dyDescent="0.25"/>
    <row r="4889" ht="12" customHeight="1" x14ac:dyDescent="0.25"/>
    <row r="4890" ht="12" customHeight="1" x14ac:dyDescent="0.25"/>
    <row r="4891" ht="12" customHeight="1" x14ac:dyDescent="0.25"/>
    <row r="4892" ht="12" customHeight="1" x14ac:dyDescent="0.25"/>
    <row r="4893" ht="12" customHeight="1" x14ac:dyDescent="0.25"/>
    <row r="4894" ht="12" customHeight="1" x14ac:dyDescent="0.25"/>
    <row r="4895" ht="12" customHeight="1" x14ac:dyDescent="0.25"/>
    <row r="4896" ht="12" customHeight="1" x14ac:dyDescent="0.25"/>
    <row r="4897" ht="12" customHeight="1" x14ac:dyDescent="0.25"/>
    <row r="4898" ht="12" customHeight="1" x14ac:dyDescent="0.25"/>
    <row r="4899" ht="12" customHeight="1" x14ac:dyDescent="0.25"/>
    <row r="4900" ht="12" customHeight="1" x14ac:dyDescent="0.25"/>
    <row r="4901" ht="12" customHeight="1" x14ac:dyDescent="0.25"/>
    <row r="4902" ht="12" customHeight="1" x14ac:dyDescent="0.25"/>
    <row r="4903" ht="12" customHeight="1" x14ac:dyDescent="0.25"/>
    <row r="4904" ht="12" customHeight="1" x14ac:dyDescent="0.25"/>
    <row r="4905" ht="12" customHeight="1" x14ac:dyDescent="0.25"/>
    <row r="4906" ht="12" customHeight="1" x14ac:dyDescent="0.25"/>
    <row r="4907" ht="12" customHeight="1" x14ac:dyDescent="0.25"/>
    <row r="4908" ht="12" customHeight="1" x14ac:dyDescent="0.25"/>
    <row r="4909" ht="12" customHeight="1" x14ac:dyDescent="0.25"/>
    <row r="4910" ht="12" customHeight="1" x14ac:dyDescent="0.25"/>
    <row r="4911" ht="12" customHeight="1" x14ac:dyDescent="0.25"/>
    <row r="4912" ht="12" customHeight="1" x14ac:dyDescent="0.25"/>
    <row r="4913" ht="12" customHeight="1" x14ac:dyDescent="0.25"/>
    <row r="4914" ht="12" customHeight="1" x14ac:dyDescent="0.25"/>
    <row r="4915" ht="12" customHeight="1" x14ac:dyDescent="0.25"/>
    <row r="4916" ht="12" customHeight="1" x14ac:dyDescent="0.25"/>
    <row r="4917" ht="12" customHeight="1" x14ac:dyDescent="0.25"/>
    <row r="4918" ht="12" customHeight="1" x14ac:dyDescent="0.25"/>
    <row r="4919" ht="12" customHeight="1" x14ac:dyDescent="0.25"/>
    <row r="4920" ht="12" customHeight="1" x14ac:dyDescent="0.25"/>
    <row r="4921" ht="12" customHeight="1" x14ac:dyDescent="0.25"/>
    <row r="4922" ht="12" customHeight="1" x14ac:dyDescent="0.25"/>
    <row r="4923" ht="12" customHeight="1" x14ac:dyDescent="0.25"/>
    <row r="4924" ht="12" customHeight="1" x14ac:dyDescent="0.25"/>
    <row r="4925" ht="12" customHeight="1" x14ac:dyDescent="0.25"/>
    <row r="4926" ht="12" customHeight="1" x14ac:dyDescent="0.25"/>
    <row r="4927" ht="12" customHeight="1" x14ac:dyDescent="0.25"/>
    <row r="4928" ht="12" customHeight="1" x14ac:dyDescent="0.25"/>
    <row r="4929" ht="12" customHeight="1" x14ac:dyDescent="0.25"/>
    <row r="4930" ht="12" customHeight="1" x14ac:dyDescent="0.25"/>
    <row r="4931" ht="12" customHeight="1" x14ac:dyDescent="0.25"/>
    <row r="4932" ht="12" customHeight="1" x14ac:dyDescent="0.25"/>
    <row r="4933" ht="12" customHeight="1" x14ac:dyDescent="0.25"/>
    <row r="4934" ht="12" customHeight="1" x14ac:dyDescent="0.25"/>
    <row r="4935" ht="12" customHeight="1" x14ac:dyDescent="0.25"/>
    <row r="4936" ht="12" customHeight="1" x14ac:dyDescent="0.25"/>
    <row r="4937" ht="12" customHeight="1" x14ac:dyDescent="0.25"/>
    <row r="4938" ht="12" customHeight="1" x14ac:dyDescent="0.25"/>
    <row r="4939" ht="12" customHeight="1" x14ac:dyDescent="0.25"/>
    <row r="4940" ht="12" customHeight="1" x14ac:dyDescent="0.25"/>
    <row r="4941" ht="12" customHeight="1" x14ac:dyDescent="0.25"/>
    <row r="4942" ht="12" customHeight="1" x14ac:dyDescent="0.25"/>
    <row r="4943" ht="12" customHeight="1" x14ac:dyDescent="0.25"/>
    <row r="4944" ht="12" customHeight="1" x14ac:dyDescent="0.25"/>
    <row r="4945" ht="12" customHeight="1" x14ac:dyDescent="0.25"/>
    <row r="4946" ht="12" customHeight="1" x14ac:dyDescent="0.25"/>
    <row r="4947" ht="12" customHeight="1" x14ac:dyDescent="0.25"/>
    <row r="4948" ht="12" customHeight="1" x14ac:dyDescent="0.25"/>
    <row r="4949" ht="12" customHeight="1" x14ac:dyDescent="0.25"/>
    <row r="4950" ht="12" customHeight="1" x14ac:dyDescent="0.25"/>
    <row r="4951" ht="12" customHeight="1" x14ac:dyDescent="0.25"/>
    <row r="4952" ht="12" customHeight="1" x14ac:dyDescent="0.25"/>
    <row r="4953" ht="12" customHeight="1" x14ac:dyDescent="0.25"/>
    <row r="4954" ht="12" customHeight="1" x14ac:dyDescent="0.25"/>
    <row r="4955" ht="12" customHeight="1" x14ac:dyDescent="0.25"/>
    <row r="4956" ht="12" customHeight="1" x14ac:dyDescent="0.25"/>
    <row r="4957" ht="12" customHeight="1" x14ac:dyDescent="0.25"/>
    <row r="4958" ht="12" customHeight="1" x14ac:dyDescent="0.25"/>
    <row r="4959" ht="12" customHeight="1" x14ac:dyDescent="0.25"/>
    <row r="4960" ht="12" customHeight="1" x14ac:dyDescent="0.25"/>
    <row r="4961" ht="12" customHeight="1" x14ac:dyDescent="0.25"/>
    <row r="4962" ht="12" customHeight="1" x14ac:dyDescent="0.25"/>
    <row r="4963" ht="12" customHeight="1" x14ac:dyDescent="0.25"/>
    <row r="4964" ht="12" customHeight="1" x14ac:dyDescent="0.25"/>
    <row r="4965" ht="12" customHeight="1" x14ac:dyDescent="0.25"/>
    <row r="4966" ht="12" customHeight="1" x14ac:dyDescent="0.25"/>
    <row r="4967" ht="12" customHeight="1" x14ac:dyDescent="0.25"/>
    <row r="4968" ht="12" customHeight="1" x14ac:dyDescent="0.25"/>
    <row r="4969" ht="12" customHeight="1" x14ac:dyDescent="0.25"/>
    <row r="4970" ht="12" customHeight="1" x14ac:dyDescent="0.25"/>
    <row r="4971" ht="12" customHeight="1" x14ac:dyDescent="0.25"/>
    <row r="4972" ht="12" customHeight="1" x14ac:dyDescent="0.25"/>
    <row r="4973" ht="12" customHeight="1" x14ac:dyDescent="0.25"/>
    <row r="4974" ht="12" customHeight="1" x14ac:dyDescent="0.25"/>
    <row r="4975" ht="12" customHeight="1" x14ac:dyDescent="0.25"/>
    <row r="4976" ht="12" customHeight="1" x14ac:dyDescent="0.25"/>
    <row r="4977" ht="12" customHeight="1" x14ac:dyDescent="0.25"/>
    <row r="4978" ht="12" customHeight="1" x14ac:dyDescent="0.25"/>
    <row r="4979" ht="12" customHeight="1" x14ac:dyDescent="0.25"/>
    <row r="4980" ht="12" customHeight="1" x14ac:dyDescent="0.25"/>
    <row r="4981" ht="12" customHeight="1" x14ac:dyDescent="0.25"/>
    <row r="4982" ht="12" customHeight="1" x14ac:dyDescent="0.25"/>
    <row r="4983" ht="12" customHeight="1" x14ac:dyDescent="0.25"/>
    <row r="4984" ht="12" customHeight="1" x14ac:dyDescent="0.25"/>
    <row r="4985" ht="12" customHeight="1" x14ac:dyDescent="0.25"/>
    <row r="4986" ht="12" customHeight="1" x14ac:dyDescent="0.25"/>
    <row r="4987" ht="12" customHeight="1" x14ac:dyDescent="0.25"/>
    <row r="4988" ht="12" customHeight="1" x14ac:dyDescent="0.25"/>
    <row r="4989" ht="12" customHeight="1" x14ac:dyDescent="0.25"/>
    <row r="4990" ht="12" customHeight="1" x14ac:dyDescent="0.25"/>
    <row r="4991" ht="12" customHeight="1" x14ac:dyDescent="0.25"/>
    <row r="4992" ht="12" customHeight="1" x14ac:dyDescent="0.25"/>
    <row r="4993" ht="12" customHeight="1" x14ac:dyDescent="0.25"/>
    <row r="4994" ht="12" customHeight="1" x14ac:dyDescent="0.25"/>
    <row r="4995" ht="12" customHeight="1" x14ac:dyDescent="0.25"/>
    <row r="4996" ht="12" customHeight="1" x14ac:dyDescent="0.25"/>
    <row r="4997" ht="12" customHeight="1" x14ac:dyDescent="0.25"/>
    <row r="4998" ht="12" customHeight="1" x14ac:dyDescent="0.25"/>
    <row r="4999" ht="12" customHeight="1" x14ac:dyDescent="0.25"/>
    <row r="5000" ht="12" customHeight="1" x14ac:dyDescent="0.25"/>
    <row r="5001" ht="12" customHeight="1" x14ac:dyDescent="0.25"/>
    <row r="5002" ht="12" customHeight="1" x14ac:dyDescent="0.25"/>
    <row r="5003" ht="12" customHeight="1" x14ac:dyDescent="0.25"/>
    <row r="5004" ht="12" customHeight="1" x14ac:dyDescent="0.25"/>
    <row r="5005" ht="12" customHeight="1" x14ac:dyDescent="0.25"/>
    <row r="5006" ht="12" customHeight="1" x14ac:dyDescent="0.25"/>
    <row r="5007" ht="12" customHeight="1" x14ac:dyDescent="0.25"/>
    <row r="5008" ht="12" customHeight="1" x14ac:dyDescent="0.25"/>
    <row r="5009" ht="12" customHeight="1" x14ac:dyDescent="0.25"/>
    <row r="5010" ht="12" customHeight="1" x14ac:dyDescent="0.25"/>
    <row r="5011" ht="12" customHeight="1" x14ac:dyDescent="0.25"/>
    <row r="5012" ht="12" customHeight="1" x14ac:dyDescent="0.25"/>
    <row r="5013" ht="12" customHeight="1" x14ac:dyDescent="0.25"/>
    <row r="5014" ht="12" customHeight="1" x14ac:dyDescent="0.25"/>
    <row r="5015" ht="12" customHeight="1" x14ac:dyDescent="0.25"/>
    <row r="5016" ht="12" customHeight="1" x14ac:dyDescent="0.25"/>
    <row r="5017" ht="12" customHeight="1" x14ac:dyDescent="0.25"/>
    <row r="5018" ht="12" customHeight="1" x14ac:dyDescent="0.25"/>
    <row r="5019" ht="12" customHeight="1" x14ac:dyDescent="0.25"/>
    <row r="5020" ht="12" customHeight="1" x14ac:dyDescent="0.25"/>
    <row r="5021" ht="12" customHeight="1" x14ac:dyDescent="0.25"/>
    <row r="5022" ht="12" customHeight="1" x14ac:dyDescent="0.25"/>
    <row r="5023" ht="12" customHeight="1" x14ac:dyDescent="0.25"/>
    <row r="5024" ht="12" customHeight="1" x14ac:dyDescent="0.25"/>
    <row r="5025" ht="12" customHeight="1" x14ac:dyDescent="0.25"/>
    <row r="5026" ht="12" customHeight="1" x14ac:dyDescent="0.25"/>
    <row r="5027" ht="12" customHeight="1" x14ac:dyDescent="0.25"/>
    <row r="5028" ht="12" customHeight="1" x14ac:dyDescent="0.25"/>
    <row r="5029" ht="12" customHeight="1" x14ac:dyDescent="0.25"/>
    <row r="5030" ht="12" customHeight="1" x14ac:dyDescent="0.25"/>
    <row r="5031" ht="12" customHeight="1" x14ac:dyDescent="0.25"/>
    <row r="5032" ht="12" customHeight="1" x14ac:dyDescent="0.25"/>
    <row r="5033" ht="12" customHeight="1" x14ac:dyDescent="0.25"/>
    <row r="5034" ht="12" customHeight="1" x14ac:dyDescent="0.25"/>
    <row r="5035" ht="12" customHeight="1" x14ac:dyDescent="0.25"/>
    <row r="5036" ht="12" customHeight="1" x14ac:dyDescent="0.25"/>
    <row r="5037" ht="12" customHeight="1" x14ac:dyDescent="0.25"/>
    <row r="5038" ht="12" customHeight="1" x14ac:dyDescent="0.25"/>
    <row r="5039" ht="12" customHeight="1" x14ac:dyDescent="0.25"/>
    <row r="5040" ht="12" customHeight="1" x14ac:dyDescent="0.25"/>
    <row r="5041" ht="12" customHeight="1" x14ac:dyDescent="0.25"/>
    <row r="5042" ht="12" customHeight="1" x14ac:dyDescent="0.25"/>
    <row r="5043" ht="12" customHeight="1" x14ac:dyDescent="0.25"/>
    <row r="5044" ht="12" customHeight="1" x14ac:dyDescent="0.25"/>
    <row r="5045" ht="12" customHeight="1" x14ac:dyDescent="0.25"/>
    <row r="5046" ht="12" customHeight="1" x14ac:dyDescent="0.25"/>
    <row r="5047" ht="12" customHeight="1" x14ac:dyDescent="0.25"/>
    <row r="5048" ht="12" customHeight="1" x14ac:dyDescent="0.25"/>
    <row r="5049" ht="12" customHeight="1" x14ac:dyDescent="0.25"/>
    <row r="5050" ht="12" customHeight="1" x14ac:dyDescent="0.25"/>
    <row r="5051" ht="12" customHeight="1" x14ac:dyDescent="0.25"/>
    <row r="5052" ht="12" customHeight="1" x14ac:dyDescent="0.25"/>
    <row r="5053" ht="12" customHeight="1" x14ac:dyDescent="0.25"/>
    <row r="5054" ht="12" customHeight="1" x14ac:dyDescent="0.25"/>
    <row r="5055" ht="12" customHeight="1" x14ac:dyDescent="0.25"/>
    <row r="5056" ht="12" customHeight="1" x14ac:dyDescent="0.25"/>
    <row r="5057" ht="12" customHeight="1" x14ac:dyDescent="0.25"/>
    <row r="5058" ht="12" customHeight="1" x14ac:dyDescent="0.25"/>
    <row r="5059" ht="12" customHeight="1" x14ac:dyDescent="0.25"/>
    <row r="5060" ht="12" customHeight="1" x14ac:dyDescent="0.25"/>
    <row r="5061" ht="12" customHeight="1" x14ac:dyDescent="0.25"/>
    <row r="5062" ht="12" customHeight="1" x14ac:dyDescent="0.25"/>
    <row r="5063" ht="12" customHeight="1" x14ac:dyDescent="0.25"/>
    <row r="5064" ht="12" customHeight="1" x14ac:dyDescent="0.25"/>
    <row r="5065" ht="12" customHeight="1" x14ac:dyDescent="0.25"/>
    <row r="5066" ht="12" customHeight="1" x14ac:dyDescent="0.25"/>
    <row r="5067" ht="12" customHeight="1" x14ac:dyDescent="0.25"/>
    <row r="5068" ht="12" customHeight="1" x14ac:dyDescent="0.25"/>
    <row r="5069" ht="12" customHeight="1" x14ac:dyDescent="0.25"/>
    <row r="5070" ht="12" customHeight="1" x14ac:dyDescent="0.25"/>
    <row r="5071" ht="12" customHeight="1" x14ac:dyDescent="0.25"/>
    <row r="5072" ht="12" customHeight="1" x14ac:dyDescent="0.25"/>
    <row r="5073" ht="12" customHeight="1" x14ac:dyDescent="0.25"/>
    <row r="5074" ht="12" customHeight="1" x14ac:dyDescent="0.25"/>
    <row r="5075" ht="12" customHeight="1" x14ac:dyDescent="0.25"/>
    <row r="5076" ht="12" customHeight="1" x14ac:dyDescent="0.25"/>
    <row r="5077" ht="12" customHeight="1" x14ac:dyDescent="0.25"/>
    <row r="5078" ht="12" customHeight="1" x14ac:dyDescent="0.25"/>
    <row r="5079" ht="12" customHeight="1" x14ac:dyDescent="0.25"/>
    <row r="5080" ht="12" customHeight="1" x14ac:dyDescent="0.25"/>
    <row r="5081" ht="12" customHeight="1" x14ac:dyDescent="0.25"/>
    <row r="5082" ht="12" customHeight="1" x14ac:dyDescent="0.25"/>
    <row r="5083" ht="12" customHeight="1" x14ac:dyDescent="0.25"/>
    <row r="5084" ht="12" customHeight="1" x14ac:dyDescent="0.25"/>
    <row r="5085" ht="12" customHeight="1" x14ac:dyDescent="0.25"/>
    <row r="5086" ht="12" customHeight="1" x14ac:dyDescent="0.25"/>
    <row r="5087" ht="12" customHeight="1" x14ac:dyDescent="0.25"/>
    <row r="5088" ht="12" customHeight="1" x14ac:dyDescent="0.25"/>
    <row r="5089" ht="12" customHeight="1" x14ac:dyDescent="0.25"/>
    <row r="5090" ht="12" customHeight="1" x14ac:dyDescent="0.25"/>
    <row r="5091" ht="12" customHeight="1" x14ac:dyDescent="0.25"/>
    <row r="5092" ht="12" customHeight="1" x14ac:dyDescent="0.25"/>
    <row r="5093" ht="12" customHeight="1" x14ac:dyDescent="0.25"/>
    <row r="5094" ht="12" customHeight="1" x14ac:dyDescent="0.25"/>
    <row r="5095" ht="12" customHeight="1" x14ac:dyDescent="0.25"/>
    <row r="5096" ht="12" customHeight="1" x14ac:dyDescent="0.25"/>
    <row r="5097" ht="12" customHeight="1" x14ac:dyDescent="0.25"/>
    <row r="5098" ht="12" customHeight="1" x14ac:dyDescent="0.25"/>
    <row r="5099" ht="12" customHeight="1" x14ac:dyDescent="0.25"/>
    <row r="5100" ht="12" customHeight="1" x14ac:dyDescent="0.25"/>
    <row r="5101" ht="12" customHeight="1" x14ac:dyDescent="0.25"/>
    <row r="5102" ht="12" customHeight="1" x14ac:dyDescent="0.25"/>
    <row r="5103" ht="12" customHeight="1" x14ac:dyDescent="0.25"/>
    <row r="5104" ht="12" customHeight="1" x14ac:dyDescent="0.25"/>
    <row r="5105" ht="12" customHeight="1" x14ac:dyDescent="0.25"/>
    <row r="5106" ht="12" customHeight="1" x14ac:dyDescent="0.25"/>
    <row r="5107" ht="12" customHeight="1" x14ac:dyDescent="0.25"/>
    <row r="5108" ht="12" customHeight="1" x14ac:dyDescent="0.25"/>
    <row r="5109" ht="12" customHeight="1" x14ac:dyDescent="0.25"/>
    <row r="5110" ht="12" customHeight="1" x14ac:dyDescent="0.25"/>
    <row r="5111" ht="12" customHeight="1" x14ac:dyDescent="0.25"/>
    <row r="5112" ht="12" customHeight="1" x14ac:dyDescent="0.25"/>
    <row r="5113" ht="12" customHeight="1" x14ac:dyDescent="0.25"/>
    <row r="5114" ht="12" customHeight="1" x14ac:dyDescent="0.25"/>
    <row r="5115" ht="12" customHeight="1" x14ac:dyDescent="0.25"/>
    <row r="5116" ht="12" customHeight="1" x14ac:dyDescent="0.25"/>
    <row r="5117" ht="12" customHeight="1" x14ac:dyDescent="0.25"/>
    <row r="5118" ht="12" customHeight="1" x14ac:dyDescent="0.25"/>
    <row r="5119" ht="12" customHeight="1" x14ac:dyDescent="0.25"/>
    <row r="5120" ht="12" customHeight="1" x14ac:dyDescent="0.25"/>
    <row r="5121" ht="12" customHeight="1" x14ac:dyDescent="0.25"/>
    <row r="5122" ht="12" customHeight="1" x14ac:dyDescent="0.25"/>
    <row r="5123" ht="12" customHeight="1" x14ac:dyDescent="0.25"/>
    <row r="5124" ht="12" customHeight="1" x14ac:dyDescent="0.25"/>
    <row r="5125" ht="12" customHeight="1" x14ac:dyDescent="0.25"/>
    <row r="5126" ht="12" customHeight="1" x14ac:dyDescent="0.25"/>
    <row r="5127" ht="12" customHeight="1" x14ac:dyDescent="0.25"/>
    <row r="5128" ht="12" customHeight="1" x14ac:dyDescent="0.25"/>
    <row r="5129" ht="12" customHeight="1" x14ac:dyDescent="0.25"/>
    <row r="5130" ht="12" customHeight="1" x14ac:dyDescent="0.25"/>
    <row r="5131" ht="12" customHeight="1" x14ac:dyDescent="0.25"/>
    <row r="5132" ht="12" customHeight="1" x14ac:dyDescent="0.25"/>
    <row r="5133" ht="12" customHeight="1" x14ac:dyDescent="0.25"/>
    <row r="5134" ht="12" customHeight="1" x14ac:dyDescent="0.25"/>
    <row r="5135" ht="12" customHeight="1" x14ac:dyDescent="0.25"/>
    <row r="5136" ht="12" customHeight="1" x14ac:dyDescent="0.25"/>
    <row r="5137" ht="12" customHeight="1" x14ac:dyDescent="0.25"/>
    <row r="5138" ht="12" customHeight="1" x14ac:dyDescent="0.25"/>
    <row r="5139" ht="12" customHeight="1" x14ac:dyDescent="0.25"/>
    <row r="5140" ht="12" customHeight="1" x14ac:dyDescent="0.25"/>
    <row r="5141" ht="12" customHeight="1" x14ac:dyDescent="0.25"/>
    <row r="5142" ht="12" customHeight="1" x14ac:dyDescent="0.25"/>
    <row r="5143" ht="12" customHeight="1" x14ac:dyDescent="0.25"/>
    <row r="5144" ht="12" customHeight="1" x14ac:dyDescent="0.25"/>
    <row r="5145" ht="12" customHeight="1" x14ac:dyDescent="0.25"/>
    <row r="5146" ht="12" customHeight="1" x14ac:dyDescent="0.25"/>
    <row r="5147" ht="12" customHeight="1" x14ac:dyDescent="0.25"/>
    <row r="5148" ht="12" customHeight="1" x14ac:dyDescent="0.25"/>
    <row r="5149" ht="12" customHeight="1" x14ac:dyDescent="0.25"/>
    <row r="5150" ht="12" customHeight="1" x14ac:dyDescent="0.25"/>
    <row r="5151" ht="12" customHeight="1" x14ac:dyDescent="0.25"/>
    <row r="5152" ht="12" customHeight="1" x14ac:dyDescent="0.25"/>
    <row r="5153" ht="12" customHeight="1" x14ac:dyDescent="0.25"/>
    <row r="5154" ht="12" customHeight="1" x14ac:dyDescent="0.25"/>
    <row r="5155" ht="12" customHeight="1" x14ac:dyDescent="0.25"/>
    <row r="5156" ht="12" customHeight="1" x14ac:dyDescent="0.25"/>
    <row r="5157" ht="12" customHeight="1" x14ac:dyDescent="0.25"/>
    <row r="5158" ht="12" customHeight="1" x14ac:dyDescent="0.25"/>
    <row r="5159" ht="12" customHeight="1" x14ac:dyDescent="0.25"/>
    <row r="5160" ht="12" customHeight="1" x14ac:dyDescent="0.25"/>
    <row r="5161" ht="12" customHeight="1" x14ac:dyDescent="0.25"/>
    <row r="5162" ht="12" customHeight="1" x14ac:dyDescent="0.25"/>
    <row r="5163" ht="12" customHeight="1" x14ac:dyDescent="0.25"/>
    <row r="5164" ht="12" customHeight="1" x14ac:dyDescent="0.25"/>
    <row r="5165" ht="12" customHeight="1" x14ac:dyDescent="0.25"/>
    <row r="5166" ht="12" customHeight="1" x14ac:dyDescent="0.25"/>
    <row r="5167" ht="12" customHeight="1" x14ac:dyDescent="0.25"/>
    <row r="5168" ht="12" customHeight="1" x14ac:dyDescent="0.25"/>
    <row r="5169" ht="12" customHeight="1" x14ac:dyDescent="0.25"/>
    <row r="5170" ht="12" customHeight="1" x14ac:dyDescent="0.25"/>
    <row r="5171" ht="12" customHeight="1" x14ac:dyDescent="0.25"/>
    <row r="5172" ht="12" customHeight="1" x14ac:dyDescent="0.25"/>
    <row r="5173" ht="12" customHeight="1" x14ac:dyDescent="0.25"/>
    <row r="5174" ht="12" customHeight="1" x14ac:dyDescent="0.25"/>
    <row r="5175" ht="12" customHeight="1" x14ac:dyDescent="0.25"/>
    <row r="5176" ht="12" customHeight="1" x14ac:dyDescent="0.25"/>
    <row r="5177" ht="12" customHeight="1" x14ac:dyDescent="0.25"/>
    <row r="5178" ht="12" customHeight="1" x14ac:dyDescent="0.25"/>
    <row r="5179" ht="12" customHeight="1" x14ac:dyDescent="0.25"/>
    <row r="5180" ht="12" customHeight="1" x14ac:dyDescent="0.25"/>
    <row r="5181" ht="12" customHeight="1" x14ac:dyDescent="0.25"/>
    <row r="5182" ht="12" customHeight="1" x14ac:dyDescent="0.25"/>
    <row r="5183" ht="12" customHeight="1" x14ac:dyDescent="0.25"/>
    <row r="5184" ht="12" customHeight="1" x14ac:dyDescent="0.25"/>
    <row r="5185" ht="12" customHeight="1" x14ac:dyDescent="0.25"/>
    <row r="5186" ht="12" customHeight="1" x14ac:dyDescent="0.25"/>
    <row r="5187" ht="12" customHeight="1" x14ac:dyDescent="0.25"/>
    <row r="5188" ht="12" customHeight="1" x14ac:dyDescent="0.25"/>
    <row r="5189" ht="12" customHeight="1" x14ac:dyDescent="0.25"/>
    <row r="5190" ht="12" customHeight="1" x14ac:dyDescent="0.25"/>
    <row r="5191" ht="12" customHeight="1" x14ac:dyDescent="0.25"/>
    <row r="5192" ht="12" customHeight="1" x14ac:dyDescent="0.25"/>
    <row r="5193" ht="12" customHeight="1" x14ac:dyDescent="0.25"/>
    <row r="5194" ht="12" customHeight="1" x14ac:dyDescent="0.25"/>
    <row r="5195" ht="12" customHeight="1" x14ac:dyDescent="0.25"/>
    <row r="5196" ht="12" customHeight="1" x14ac:dyDescent="0.25"/>
    <row r="5197" ht="12" customHeight="1" x14ac:dyDescent="0.25"/>
    <row r="5198" ht="12" customHeight="1" x14ac:dyDescent="0.25"/>
    <row r="5199" ht="12" customHeight="1" x14ac:dyDescent="0.25"/>
    <row r="5200" ht="12" customHeight="1" x14ac:dyDescent="0.25"/>
    <row r="5201" ht="12" customHeight="1" x14ac:dyDescent="0.25"/>
    <row r="5202" ht="12" customHeight="1" x14ac:dyDescent="0.25"/>
    <row r="5203" ht="12" customHeight="1" x14ac:dyDescent="0.25"/>
    <row r="5204" ht="12" customHeight="1" x14ac:dyDescent="0.25"/>
    <row r="5205" ht="12" customHeight="1" x14ac:dyDescent="0.25"/>
    <row r="5206" ht="12" customHeight="1" x14ac:dyDescent="0.25"/>
    <row r="5207" ht="12" customHeight="1" x14ac:dyDescent="0.25"/>
    <row r="5208" ht="12" customHeight="1" x14ac:dyDescent="0.25"/>
    <row r="5209" ht="12" customHeight="1" x14ac:dyDescent="0.25"/>
    <row r="5210" ht="12" customHeight="1" x14ac:dyDescent="0.25"/>
    <row r="5211" ht="12" customHeight="1" x14ac:dyDescent="0.25"/>
    <row r="5212" ht="12" customHeight="1" x14ac:dyDescent="0.25"/>
    <row r="5213" ht="12" customHeight="1" x14ac:dyDescent="0.25"/>
    <row r="5214" ht="12" customHeight="1" x14ac:dyDescent="0.25"/>
    <row r="5215" ht="12" customHeight="1" x14ac:dyDescent="0.25"/>
    <row r="5216" ht="12" customHeight="1" x14ac:dyDescent="0.25"/>
    <row r="5217" ht="12" customHeight="1" x14ac:dyDescent="0.25"/>
    <row r="5218" ht="12" customHeight="1" x14ac:dyDescent="0.25"/>
    <row r="5219" ht="12" customHeight="1" x14ac:dyDescent="0.25"/>
    <row r="5220" ht="12" customHeight="1" x14ac:dyDescent="0.25"/>
    <row r="5221" ht="12" customHeight="1" x14ac:dyDescent="0.25"/>
    <row r="5222" ht="12" customHeight="1" x14ac:dyDescent="0.25"/>
    <row r="5223" ht="12" customHeight="1" x14ac:dyDescent="0.25"/>
    <row r="5224" ht="12" customHeight="1" x14ac:dyDescent="0.25"/>
    <row r="5225" ht="12" customHeight="1" x14ac:dyDescent="0.25"/>
    <row r="5226" ht="12" customHeight="1" x14ac:dyDescent="0.25"/>
    <row r="5227" ht="12" customHeight="1" x14ac:dyDescent="0.25"/>
    <row r="5228" ht="12" customHeight="1" x14ac:dyDescent="0.25"/>
    <row r="5229" ht="12" customHeight="1" x14ac:dyDescent="0.25"/>
    <row r="5230" ht="12" customHeight="1" x14ac:dyDescent="0.25"/>
    <row r="5231" ht="12" customHeight="1" x14ac:dyDescent="0.25"/>
    <row r="5232" ht="12" customHeight="1" x14ac:dyDescent="0.25"/>
    <row r="5233" ht="12" customHeight="1" x14ac:dyDescent="0.25"/>
    <row r="5234" ht="12" customHeight="1" x14ac:dyDescent="0.25"/>
    <row r="5235" ht="12" customHeight="1" x14ac:dyDescent="0.25"/>
    <row r="5236" ht="12" customHeight="1" x14ac:dyDescent="0.25"/>
    <row r="5237" ht="12" customHeight="1" x14ac:dyDescent="0.25"/>
    <row r="5238" ht="12" customHeight="1" x14ac:dyDescent="0.25"/>
    <row r="5239" ht="12" customHeight="1" x14ac:dyDescent="0.25"/>
    <row r="5240" ht="12" customHeight="1" x14ac:dyDescent="0.25"/>
    <row r="5241" ht="12" customHeight="1" x14ac:dyDescent="0.25"/>
    <row r="5242" ht="12" customHeight="1" x14ac:dyDescent="0.25"/>
    <row r="5243" ht="12" customHeight="1" x14ac:dyDescent="0.25"/>
    <row r="5244" ht="12" customHeight="1" x14ac:dyDescent="0.25"/>
    <row r="5245" ht="12" customHeight="1" x14ac:dyDescent="0.25"/>
    <row r="5246" ht="12" customHeight="1" x14ac:dyDescent="0.25"/>
    <row r="5247" ht="12" customHeight="1" x14ac:dyDescent="0.25"/>
    <row r="5248" ht="12" customHeight="1" x14ac:dyDescent="0.25"/>
    <row r="5249" ht="12" customHeight="1" x14ac:dyDescent="0.25"/>
    <row r="5250" ht="12" customHeight="1" x14ac:dyDescent="0.25"/>
    <row r="5251" ht="12" customHeight="1" x14ac:dyDescent="0.25"/>
    <row r="5252" ht="12" customHeight="1" x14ac:dyDescent="0.25"/>
    <row r="5253" ht="12" customHeight="1" x14ac:dyDescent="0.25"/>
    <row r="5254" ht="12" customHeight="1" x14ac:dyDescent="0.25"/>
    <row r="5255" ht="12" customHeight="1" x14ac:dyDescent="0.25"/>
    <row r="5256" ht="12" customHeight="1" x14ac:dyDescent="0.25"/>
    <row r="5257" ht="12" customHeight="1" x14ac:dyDescent="0.25"/>
    <row r="5258" ht="12" customHeight="1" x14ac:dyDescent="0.25"/>
    <row r="5259" ht="12" customHeight="1" x14ac:dyDescent="0.25"/>
    <row r="5260" ht="12" customHeight="1" x14ac:dyDescent="0.25"/>
    <row r="5261" ht="12" customHeight="1" x14ac:dyDescent="0.25"/>
    <row r="5262" ht="12" customHeight="1" x14ac:dyDescent="0.25"/>
    <row r="5263" ht="12" customHeight="1" x14ac:dyDescent="0.25"/>
    <row r="5264" ht="12" customHeight="1" x14ac:dyDescent="0.25"/>
    <row r="5265" ht="12" customHeight="1" x14ac:dyDescent="0.25"/>
    <row r="5266" ht="12" customHeight="1" x14ac:dyDescent="0.25"/>
    <row r="5267" ht="12" customHeight="1" x14ac:dyDescent="0.25"/>
    <row r="5268" ht="12" customHeight="1" x14ac:dyDescent="0.25"/>
    <row r="5269" ht="12" customHeight="1" x14ac:dyDescent="0.25"/>
    <row r="5270" ht="12" customHeight="1" x14ac:dyDescent="0.25"/>
    <row r="5271" ht="12" customHeight="1" x14ac:dyDescent="0.25"/>
    <row r="5272" ht="12" customHeight="1" x14ac:dyDescent="0.25"/>
    <row r="5273" ht="12" customHeight="1" x14ac:dyDescent="0.25"/>
    <row r="5274" ht="12" customHeight="1" x14ac:dyDescent="0.25"/>
    <row r="5275" ht="12" customHeight="1" x14ac:dyDescent="0.25"/>
    <row r="5276" ht="12" customHeight="1" x14ac:dyDescent="0.25"/>
    <row r="5277" ht="12" customHeight="1" x14ac:dyDescent="0.25"/>
    <row r="5278" ht="12" customHeight="1" x14ac:dyDescent="0.25"/>
    <row r="5279" ht="12" customHeight="1" x14ac:dyDescent="0.25"/>
    <row r="5280" ht="12" customHeight="1" x14ac:dyDescent="0.25"/>
    <row r="5281" ht="12" customHeight="1" x14ac:dyDescent="0.25"/>
    <row r="5282" ht="12" customHeight="1" x14ac:dyDescent="0.25"/>
    <row r="5283" ht="12" customHeight="1" x14ac:dyDescent="0.25"/>
    <row r="5284" ht="12" customHeight="1" x14ac:dyDescent="0.25"/>
    <row r="5285" ht="12" customHeight="1" x14ac:dyDescent="0.25"/>
    <row r="5286" ht="12" customHeight="1" x14ac:dyDescent="0.25"/>
    <row r="5287" ht="12" customHeight="1" x14ac:dyDescent="0.25"/>
    <row r="5288" ht="12" customHeight="1" x14ac:dyDescent="0.25"/>
    <row r="5289" ht="12" customHeight="1" x14ac:dyDescent="0.25"/>
    <row r="5290" ht="12" customHeight="1" x14ac:dyDescent="0.25"/>
    <row r="5291" ht="12" customHeight="1" x14ac:dyDescent="0.25"/>
    <row r="5292" ht="12" customHeight="1" x14ac:dyDescent="0.25"/>
    <row r="5293" ht="12" customHeight="1" x14ac:dyDescent="0.25"/>
    <row r="5294" ht="12" customHeight="1" x14ac:dyDescent="0.25"/>
    <row r="5295" ht="12" customHeight="1" x14ac:dyDescent="0.25"/>
    <row r="5296" ht="12" customHeight="1" x14ac:dyDescent="0.25"/>
    <row r="5297" ht="12" customHeight="1" x14ac:dyDescent="0.25"/>
    <row r="5298" ht="12" customHeight="1" x14ac:dyDescent="0.25"/>
    <row r="5299" ht="12" customHeight="1" x14ac:dyDescent="0.25"/>
    <row r="5300" ht="12" customHeight="1" x14ac:dyDescent="0.25"/>
    <row r="5301" ht="12" customHeight="1" x14ac:dyDescent="0.25"/>
    <row r="5302" ht="12" customHeight="1" x14ac:dyDescent="0.25"/>
    <row r="5303" ht="12" customHeight="1" x14ac:dyDescent="0.25"/>
    <row r="5304" ht="12" customHeight="1" x14ac:dyDescent="0.25"/>
    <row r="5305" ht="12" customHeight="1" x14ac:dyDescent="0.25"/>
    <row r="5306" ht="12" customHeight="1" x14ac:dyDescent="0.25"/>
    <row r="5307" ht="12" customHeight="1" x14ac:dyDescent="0.25"/>
    <row r="5308" ht="12" customHeight="1" x14ac:dyDescent="0.25"/>
    <row r="5309" ht="12" customHeight="1" x14ac:dyDescent="0.25"/>
    <row r="5310" ht="12" customHeight="1" x14ac:dyDescent="0.25"/>
    <row r="5311" ht="12" customHeight="1" x14ac:dyDescent="0.25"/>
    <row r="5312" ht="12" customHeight="1" x14ac:dyDescent="0.25"/>
    <row r="5313" ht="12" customHeight="1" x14ac:dyDescent="0.25"/>
    <row r="5314" ht="12" customHeight="1" x14ac:dyDescent="0.25"/>
    <row r="5315" ht="12" customHeight="1" x14ac:dyDescent="0.25"/>
    <row r="5316" ht="12" customHeight="1" x14ac:dyDescent="0.25"/>
    <row r="5317" ht="12" customHeight="1" x14ac:dyDescent="0.25"/>
    <row r="5318" ht="12" customHeight="1" x14ac:dyDescent="0.25"/>
    <row r="5319" ht="12" customHeight="1" x14ac:dyDescent="0.25"/>
    <row r="5320" ht="12" customHeight="1" x14ac:dyDescent="0.25"/>
    <row r="5321" ht="12" customHeight="1" x14ac:dyDescent="0.25"/>
    <row r="5322" ht="12" customHeight="1" x14ac:dyDescent="0.25"/>
    <row r="5323" ht="12" customHeight="1" x14ac:dyDescent="0.25"/>
    <row r="5324" ht="12" customHeight="1" x14ac:dyDescent="0.25"/>
    <row r="5325" ht="12" customHeight="1" x14ac:dyDescent="0.25"/>
    <row r="5326" ht="12" customHeight="1" x14ac:dyDescent="0.25"/>
    <row r="5327" ht="12" customHeight="1" x14ac:dyDescent="0.25"/>
    <row r="5328" ht="12" customHeight="1" x14ac:dyDescent="0.25"/>
    <row r="5329" ht="12" customHeight="1" x14ac:dyDescent="0.25"/>
    <row r="5330" ht="12" customHeight="1" x14ac:dyDescent="0.25"/>
    <row r="5331" ht="12" customHeight="1" x14ac:dyDescent="0.25"/>
    <row r="5332" ht="12" customHeight="1" x14ac:dyDescent="0.25"/>
    <row r="5333" ht="12" customHeight="1" x14ac:dyDescent="0.25"/>
    <row r="5334" ht="12" customHeight="1" x14ac:dyDescent="0.25"/>
    <row r="5335" ht="12" customHeight="1" x14ac:dyDescent="0.25"/>
    <row r="5336" ht="12" customHeight="1" x14ac:dyDescent="0.25"/>
    <row r="5337" ht="12" customHeight="1" x14ac:dyDescent="0.25"/>
    <row r="5338" ht="12" customHeight="1" x14ac:dyDescent="0.25"/>
    <row r="5339" ht="12" customHeight="1" x14ac:dyDescent="0.25"/>
    <row r="5340" ht="12" customHeight="1" x14ac:dyDescent="0.25"/>
    <row r="5341" ht="12" customHeight="1" x14ac:dyDescent="0.25"/>
    <row r="5342" ht="12" customHeight="1" x14ac:dyDescent="0.25"/>
    <row r="5343" ht="12" customHeight="1" x14ac:dyDescent="0.25"/>
    <row r="5344" ht="12" customHeight="1" x14ac:dyDescent="0.25"/>
    <row r="5345" ht="12" customHeight="1" x14ac:dyDescent="0.25"/>
    <row r="5346" ht="12" customHeight="1" x14ac:dyDescent="0.25"/>
    <row r="5347" ht="12" customHeight="1" x14ac:dyDescent="0.25"/>
    <row r="5348" ht="12" customHeight="1" x14ac:dyDescent="0.25"/>
    <row r="5349" ht="12" customHeight="1" x14ac:dyDescent="0.25"/>
    <row r="5350" ht="12" customHeight="1" x14ac:dyDescent="0.25"/>
    <row r="5351" ht="12" customHeight="1" x14ac:dyDescent="0.25"/>
    <row r="5352" ht="12" customHeight="1" x14ac:dyDescent="0.25"/>
    <row r="5353" ht="12" customHeight="1" x14ac:dyDescent="0.25"/>
    <row r="5354" ht="12" customHeight="1" x14ac:dyDescent="0.25"/>
    <row r="5355" ht="12" customHeight="1" x14ac:dyDescent="0.25"/>
    <row r="5356" ht="12" customHeight="1" x14ac:dyDescent="0.25"/>
    <row r="5357" ht="12" customHeight="1" x14ac:dyDescent="0.25"/>
    <row r="5358" ht="12" customHeight="1" x14ac:dyDescent="0.25"/>
    <row r="5359" ht="12" customHeight="1" x14ac:dyDescent="0.25"/>
    <row r="5360" ht="12" customHeight="1" x14ac:dyDescent="0.25"/>
    <row r="5361" ht="12" customHeight="1" x14ac:dyDescent="0.25"/>
    <row r="5362" ht="12" customHeight="1" x14ac:dyDescent="0.25"/>
    <row r="5363" ht="12" customHeight="1" x14ac:dyDescent="0.25"/>
    <row r="5364" ht="12" customHeight="1" x14ac:dyDescent="0.25"/>
    <row r="5365" ht="12" customHeight="1" x14ac:dyDescent="0.25"/>
    <row r="5366" ht="12" customHeight="1" x14ac:dyDescent="0.25"/>
    <row r="5367" ht="12" customHeight="1" x14ac:dyDescent="0.25"/>
    <row r="5368" ht="12" customHeight="1" x14ac:dyDescent="0.25"/>
    <row r="5369" ht="12" customHeight="1" x14ac:dyDescent="0.25"/>
    <row r="5370" ht="12" customHeight="1" x14ac:dyDescent="0.25"/>
    <row r="5371" ht="12" customHeight="1" x14ac:dyDescent="0.25"/>
    <row r="5372" ht="12" customHeight="1" x14ac:dyDescent="0.25"/>
    <row r="5373" ht="12" customHeight="1" x14ac:dyDescent="0.25"/>
    <row r="5374" ht="12" customHeight="1" x14ac:dyDescent="0.25"/>
    <row r="5375" ht="12" customHeight="1" x14ac:dyDescent="0.25"/>
    <row r="5376" ht="12" customHeight="1" x14ac:dyDescent="0.25"/>
    <row r="5377" ht="12" customHeight="1" x14ac:dyDescent="0.25"/>
    <row r="5378" ht="12" customHeight="1" x14ac:dyDescent="0.25"/>
    <row r="5379" ht="12" customHeight="1" x14ac:dyDescent="0.25"/>
    <row r="5380" ht="12" customHeight="1" x14ac:dyDescent="0.25"/>
    <row r="5381" ht="12" customHeight="1" x14ac:dyDescent="0.25"/>
    <row r="5382" ht="12" customHeight="1" x14ac:dyDescent="0.25"/>
    <row r="5383" ht="12" customHeight="1" x14ac:dyDescent="0.25"/>
    <row r="5384" ht="12" customHeight="1" x14ac:dyDescent="0.25"/>
    <row r="5385" ht="12" customHeight="1" x14ac:dyDescent="0.25"/>
    <row r="5386" ht="12" customHeight="1" x14ac:dyDescent="0.25"/>
    <row r="5387" ht="12" customHeight="1" x14ac:dyDescent="0.25"/>
    <row r="5388" ht="12" customHeight="1" x14ac:dyDescent="0.25"/>
    <row r="5389" ht="12" customHeight="1" x14ac:dyDescent="0.25"/>
    <row r="5390" ht="12" customHeight="1" x14ac:dyDescent="0.25"/>
    <row r="5391" ht="12" customHeight="1" x14ac:dyDescent="0.25"/>
    <row r="5392" ht="12" customHeight="1" x14ac:dyDescent="0.25"/>
    <row r="5393" ht="12" customHeight="1" x14ac:dyDescent="0.25"/>
    <row r="5394" ht="12" customHeight="1" x14ac:dyDescent="0.25"/>
    <row r="5395" ht="12" customHeight="1" x14ac:dyDescent="0.25"/>
    <row r="5396" ht="12" customHeight="1" x14ac:dyDescent="0.25"/>
    <row r="5397" ht="12" customHeight="1" x14ac:dyDescent="0.25"/>
    <row r="5398" ht="12" customHeight="1" x14ac:dyDescent="0.25"/>
    <row r="5399" ht="12" customHeight="1" x14ac:dyDescent="0.25"/>
    <row r="5400" ht="12" customHeight="1" x14ac:dyDescent="0.25"/>
    <row r="5401" ht="12" customHeight="1" x14ac:dyDescent="0.25"/>
    <row r="5402" ht="12" customHeight="1" x14ac:dyDescent="0.25"/>
    <row r="5403" ht="12" customHeight="1" x14ac:dyDescent="0.25"/>
    <row r="5404" ht="12" customHeight="1" x14ac:dyDescent="0.25"/>
    <row r="5405" ht="12" customHeight="1" x14ac:dyDescent="0.25"/>
    <row r="5406" ht="12" customHeight="1" x14ac:dyDescent="0.25"/>
    <row r="5407" ht="12" customHeight="1" x14ac:dyDescent="0.25"/>
    <row r="5408" ht="12" customHeight="1" x14ac:dyDescent="0.25"/>
    <row r="5409" ht="12" customHeight="1" x14ac:dyDescent="0.25"/>
    <row r="5410" ht="12" customHeight="1" x14ac:dyDescent="0.25"/>
    <row r="5411" ht="12" customHeight="1" x14ac:dyDescent="0.25"/>
    <row r="5412" ht="12" customHeight="1" x14ac:dyDescent="0.25"/>
    <row r="5413" ht="12" customHeight="1" x14ac:dyDescent="0.25"/>
    <row r="5414" ht="12" customHeight="1" x14ac:dyDescent="0.25"/>
    <row r="5415" ht="12" customHeight="1" x14ac:dyDescent="0.25"/>
    <row r="5416" ht="12" customHeight="1" x14ac:dyDescent="0.25"/>
    <row r="5417" ht="12" customHeight="1" x14ac:dyDescent="0.25"/>
    <row r="5418" ht="12" customHeight="1" x14ac:dyDescent="0.25"/>
    <row r="5419" ht="12" customHeight="1" x14ac:dyDescent="0.25"/>
    <row r="5420" ht="12" customHeight="1" x14ac:dyDescent="0.25"/>
    <row r="5421" ht="12" customHeight="1" x14ac:dyDescent="0.25"/>
    <row r="5422" ht="12" customHeight="1" x14ac:dyDescent="0.25"/>
    <row r="5423" ht="12" customHeight="1" x14ac:dyDescent="0.25"/>
    <row r="5424" ht="12" customHeight="1" x14ac:dyDescent="0.25"/>
    <row r="5425" ht="12" customHeight="1" x14ac:dyDescent="0.25"/>
    <row r="5426" ht="12" customHeight="1" x14ac:dyDescent="0.25"/>
    <row r="5427" ht="12" customHeight="1" x14ac:dyDescent="0.25"/>
    <row r="5428" ht="12" customHeight="1" x14ac:dyDescent="0.25"/>
    <row r="5429" ht="12" customHeight="1" x14ac:dyDescent="0.25"/>
    <row r="5430" ht="12" customHeight="1" x14ac:dyDescent="0.25"/>
    <row r="5431" ht="12" customHeight="1" x14ac:dyDescent="0.25"/>
    <row r="5432" ht="12" customHeight="1" x14ac:dyDescent="0.25"/>
    <row r="5433" ht="12" customHeight="1" x14ac:dyDescent="0.25"/>
    <row r="5434" ht="12" customHeight="1" x14ac:dyDescent="0.25"/>
    <row r="5435" ht="12" customHeight="1" x14ac:dyDescent="0.25"/>
    <row r="5436" ht="12" customHeight="1" x14ac:dyDescent="0.25"/>
    <row r="5437" ht="12" customHeight="1" x14ac:dyDescent="0.25"/>
    <row r="5438" ht="12" customHeight="1" x14ac:dyDescent="0.25"/>
    <row r="5439" ht="12" customHeight="1" x14ac:dyDescent="0.25"/>
    <row r="5440" ht="12" customHeight="1" x14ac:dyDescent="0.25"/>
    <row r="5441" ht="12" customHeight="1" x14ac:dyDescent="0.25"/>
    <row r="5442" ht="12" customHeight="1" x14ac:dyDescent="0.25"/>
    <row r="5443" ht="12" customHeight="1" x14ac:dyDescent="0.25"/>
    <row r="5444" ht="12" customHeight="1" x14ac:dyDescent="0.25"/>
    <row r="5445" ht="12" customHeight="1" x14ac:dyDescent="0.25"/>
    <row r="5446" ht="12" customHeight="1" x14ac:dyDescent="0.25"/>
    <row r="5447" ht="12" customHeight="1" x14ac:dyDescent="0.25"/>
    <row r="5448" ht="12" customHeight="1" x14ac:dyDescent="0.25"/>
    <row r="5449" ht="12" customHeight="1" x14ac:dyDescent="0.25"/>
    <row r="5450" ht="12" customHeight="1" x14ac:dyDescent="0.25"/>
    <row r="5451" ht="12" customHeight="1" x14ac:dyDescent="0.25"/>
    <row r="5452" ht="12" customHeight="1" x14ac:dyDescent="0.25"/>
    <row r="5453" ht="12" customHeight="1" x14ac:dyDescent="0.25"/>
    <row r="5454" ht="12" customHeight="1" x14ac:dyDescent="0.25"/>
    <row r="5455" ht="12" customHeight="1" x14ac:dyDescent="0.25"/>
    <row r="5456" ht="12" customHeight="1" x14ac:dyDescent="0.25"/>
    <row r="5457" ht="12" customHeight="1" x14ac:dyDescent="0.25"/>
    <row r="5458" ht="12" customHeight="1" x14ac:dyDescent="0.25"/>
    <row r="5459" ht="12" customHeight="1" x14ac:dyDescent="0.25"/>
    <row r="5460" ht="12" customHeight="1" x14ac:dyDescent="0.25"/>
    <row r="5461" ht="12" customHeight="1" x14ac:dyDescent="0.25"/>
    <row r="5462" ht="12" customHeight="1" x14ac:dyDescent="0.25"/>
    <row r="5463" ht="12" customHeight="1" x14ac:dyDescent="0.25"/>
    <row r="5464" ht="12" customHeight="1" x14ac:dyDescent="0.25"/>
    <row r="5465" ht="12" customHeight="1" x14ac:dyDescent="0.25"/>
    <row r="5466" ht="12" customHeight="1" x14ac:dyDescent="0.25"/>
    <row r="5467" ht="12" customHeight="1" x14ac:dyDescent="0.25"/>
    <row r="5468" ht="12" customHeight="1" x14ac:dyDescent="0.25"/>
    <row r="5469" ht="12" customHeight="1" x14ac:dyDescent="0.25"/>
    <row r="5470" ht="12" customHeight="1" x14ac:dyDescent="0.25"/>
    <row r="5471" ht="12" customHeight="1" x14ac:dyDescent="0.25"/>
    <row r="5472" ht="12" customHeight="1" x14ac:dyDescent="0.25"/>
    <row r="5473" ht="12" customHeight="1" x14ac:dyDescent="0.25"/>
    <row r="5474" ht="12" customHeight="1" x14ac:dyDescent="0.25"/>
    <row r="5475" ht="12" customHeight="1" x14ac:dyDescent="0.25"/>
    <row r="5476" ht="12" customHeight="1" x14ac:dyDescent="0.25"/>
    <row r="5477" ht="12" customHeight="1" x14ac:dyDescent="0.25"/>
    <row r="5478" ht="12" customHeight="1" x14ac:dyDescent="0.25"/>
    <row r="5479" ht="12" customHeight="1" x14ac:dyDescent="0.25"/>
    <row r="5480" ht="12" customHeight="1" x14ac:dyDescent="0.25"/>
    <row r="5481" ht="12" customHeight="1" x14ac:dyDescent="0.25"/>
    <row r="5482" ht="12" customHeight="1" x14ac:dyDescent="0.25"/>
    <row r="5483" ht="12" customHeight="1" x14ac:dyDescent="0.25"/>
    <row r="5484" ht="12" customHeight="1" x14ac:dyDescent="0.25"/>
    <row r="5485" ht="12" customHeight="1" x14ac:dyDescent="0.25"/>
    <row r="5486" ht="12" customHeight="1" x14ac:dyDescent="0.25"/>
    <row r="5487" ht="12" customHeight="1" x14ac:dyDescent="0.25"/>
    <row r="5488" ht="12" customHeight="1" x14ac:dyDescent="0.25"/>
    <row r="5489" ht="12" customHeight="1" x14ac:dyDescent="0.25"/>
    <row r="5490" ht="12" customHeight="1" x14ac:dyDescent="0.25"/>
    <row r="5491" ht="12" customHeight="1" x14ac:dyDescent="0.25"/>
    <row r="5492" ht="12" customHeight="1" x14ac:dyDescent="0.25"/>
    <row r="5493" ht="12" customHeight="1" x14ac:dyDescent="0.25"/>
    <row r="5494" ht="12" customHeight="1" x14ac:dyDescent="0.25"/>
    <row r="5495" ht="12" customHeight="1" x14ac:dyDescent="0.25"/>
    <row r="5496" ht="12" customHeight="1" x14ac:dyDescent="0.25"/>
    <row r="5497" ht="12" customHeight="1" x14ac:dyDescent="0.25"/>
    <row r="5498" ht="12" customHeight="1" x14ac:dyDescent="0.25"/>
    <row r="5499" ht="12" customHeight="1" x14ac:dyDescent="0.25"/>
    <row r="5500" ht="12" customHeight="1" x14ac:dyDescent="0.25"/>
    <row r="5501" ht="12" customHeight="1" x14ac:dyDescent="0.25"/>
    <row r="5502" ht="12" customHeight="1" x14ac:dyDescent="0.25"/>
    <row r="5503" ht="12" customHeight="1" x14ac:dyDescent="0.25"/>
    <row r="5504" ht="12" customHeight="1" x14ac:dyDescent="0.25"/>
    <row r="5505" ht="12" customHeight="1" x14ac:dyDescent="0.25"/>
    <row r="5506" ht="12" customHeight="1" x14ac:dyDescent="0.25"/>
    <row r="5507" ht="12" customHeight="1" x14ac:dyDescent="0.25"/>
    <row r="5508" ht="12" customHeight="1" x14ac:dyDescent="0.25"/>
    <row r="5509" ht="12" customHeight="1" x14ac:dyDescent="0.25"/>
    <row r="5510" ht="12" customHeight="1" x14ac:dyDescent="0.25"/>
    <row r="5511" ht="12" customHeight="1" x14ac:dyDescent="0.25"/>
    <row r="5512" ht="12" customHeight="1" x14ac:dyDescent="0.25"/>
    <row r="5513" ht="12" customHeight="1" x14ac:dyDescent="0.25"/>
    <row r="5514" ht="12" customHeight="1" x14ac:dyDescent="0.25"/>
    <row r="5515" ht="12" customHeight="1" x14ac:dyDescent="0.25"/>
    <row r="5516" ht="12" customHeight="1" x14ac:dyDescent="0.25"/>
    <row r="5517" ht="12" customHeight="1" x14ac:dyDescent="0.25"/>
    <row r="5518" ht="12" customHeight="1" x14ac:dyDescent="0.25"/>
    <row r="5519" ht="12" customHeight="1" x14ac:dyDescent="0.25"/>
    <row r="5520" ht="12" customHeight="1" x14ac:dyDescent="0.25"/>
    <row r="5521" ht="12" customHeight="1" x14ac:dyDescent="0.25"/>
    <row r="5522" ht="12" customHeight="1" x14ac:dyDescent="0.25"/>
    <row r="5523" ht="12" customHeight="1" x14ac:dyDescent="0.25"/>
    <row r="5524" ht="12" customHeight="1" x14ac:dyDescent="0.25"/>
    <row r="5525" ht="12" customHeight="1" x14ac:dyDescent="0.25"/>
    <row r="5526" ht="12" customHeight="1" x14ac:dyDescent="0.25"/>
    <row r="5527" ht="12" customHeight="1" x14ac:dyDescent="0.25"/>
    <row r="5528" ht="12" customHeight="1" x14ac:dyDescent="0.25"/>
    <row r="5529" ht="12" customHeight="1" x14ac:dyDescent="0.25"/>
    <row r="5530" ht="12" customHeight="1" x14ac:dyDescent="0.25"/>
    <row r="5531" ht="12" customHeight="1" x14ac:dyDescent="0.25"/>
    <row r="5532" ht="12" customHeight="1" x14ac:dyDescent="0.25"/>
    <row r="5533" ht="12" customHeight="1" x14ac:dyDescent="0.25"/>
    <row r="5534" ht="12" customHeight="1" x14ac:dyDescent="0.25"/>
    <row r="5535" ht="12" customHeight="1" x14ac:dyDescent="0.25"/>
    <row r="5536" ht="12" customHeight="1" x14ac:dyDescent="0.25"/>
    <row r="5537" ht="12" customHeight="1" x14ac:dyDescent="0.25"/>
    <row r="5538" ht="12" customHeight="1" x14ac:dyDescent="0.25"/>
    <row r="5539" ht="12" customHeight="1" x14ac:dyDescent="0.25"/>
    <row r="5540" ht="12" customHeight="1" x14ac:dyDescent="0.25"/>
    <row r="5541" ht="12" customHeight="1" x14ac:dyDescent="0.25"/>
    <row r="5542" ht="12" customHeight="1" x14ac:dyDescent="0.25"/>
    <row r="5543" ht="12" customHeight="1" x14ac:dyDescent="0.25"/>
    <row r="5544" ht="12" customHeight="1" x14ac:dyDescent="0.25"/>
    <row r="5545" ht="12" customHeight="1" x14ac:dyDescent="0.25"/>
    <row r="5546" ht="12" customHeight="1" x14ac:dyDescent="0.25"/>
    <row r="5547" ht="12" customHeight="1" x14ac:dyDescent="0.25"/>
    <row r="5548" ht="12" customHeight="1" x14ac:dyDescent="0.25"/>
    <row r="5549" ht="12" customHeight="1" x14ac:dyDescent="0.25"/>
    <row r="5550" ht="12" customHeight="1" x14ac:dyDescent="0.25"/>
    <row r="5551" ht="12" customHeight="1" x14ac:dyDescent="0.25"/>
    <row r="5552" ht="12" customHeight="1" x14ac:dyDescent="0.25"/>
    <row r="5553" ht="12" customHeight="1" x14ac:dyDescent="0.25"/>
    <row r="5554" ht="12" customHeight="1" x14ac:dyDescent="0.25"/>
    <row r="5555" ht="12" customHeight="1" x14ac:dyDescent="0.25"/>
    <row r="5556" ht="12" customHeight="1" x14ac:dyDescent="0.25"/>
    <row r="5557" ht="12" customHeight="1" x14ac:dyDescent="0.25"/>
    <row r="5558" ht="12" customHeight="1" x14ac:dyDescent="0.25"/>
    <row r="5559" ht="12" customHeight="1" x14ac:dyDescent="0.25"/>
    <row r="5560" ht="12" customHeight="1" x14ac:dyDescent="0.25"/>
    <row r="5561" ht="12" customHeight="1" x14ac:dyDescent="0.25"/>
    <row r="5562" ht="12" customHeight="1" x14ac:dyDescent="0.25"/>
    <row r="5563" ht="12" customHeight="1" x14ac:dyDescent="0.25"/>
    <row r="5564" ht="12" customHeight="1" x14ac:dyDescent="0.25"/>
    <row r="5565" ht="12" customHeight="1" x14ac:dyDescent="0.25"/>
    <row r="5566" ht="12" customHeight="1" x14ac:dyDescent="0.25"/>
    <row r="5567" ht="12" customHeight="1" x14ac:dyDescent="0.25"/>
    <row r="5568" ht="12" customHeight="1" x14ac:dyDescent="0.25"/>
    <row r="5569" ht="12" customHeight="1" x14ac:dyDescent="0.25"/>
    <row r="5570" ht="12" customHeight="1" x14ac:dyDescent="0.25"/>
    <row r="5571" ht="12" customHeight="1" x14ac:dyDescent="0.25"/>
    <row r="5572" ht="12" customHeight="1" x14ac:dyDescent="0.25"/>
    <row r="5573" ht="12" customHeight="1" x14ac:dyDescent="0.25"/>
    <row r="5574" ht="12" customHeight="1" x14ac:dyDescent="0.25"/>
    <row r="5575" ht="12" customHeight="1" x14ac:dyDescent="0.25"/>
    <row r="5576" ht="12" customHeight="1" x14ac:dyDescent="0.25"/>
    <row r="5577" ht="12" customHeight="1" x14ac:dyDescent="0.25"/>
    <row r="5578" ht="12" customHeight="1" x14ac:dyDescent="0.25"/>
    <row r="5579" ht="12" customHeight="1" x14ac:dyDescent="0.25"/>
    <row r="5580" ht="12" customHeight="1" x14ac:dyDescent="0.25"/>
    <row r="5581" ht="12" customHeight="1" x14ac:dyDescent="0.25"/>
    <row r="5582" ht="12" customHeight="1" x14ac:dyDescent="0.25"/>
    <row r="5583" ht="12" customHeight="1" x14ac:dyDescent="0.25"/>
    <row r="5584" ht="12" customHeight="1" x14ac:dyDescent="0.25"/>
    <row r="5585" ht="12" customHeight="1" x14ac:dyDescent="0.25"/>
    <row r="5586" ht="12" customHeight="1" x14ac:dyDescent="0.25"/>
    <row r="5587" ht="12" customHeight="1" x14ac:dyDescent="0.25"/>
    <row r="5588" ht="12" customHeight="1" x14ac:dyDescent="0.25"/>
    <row r="5589" ht="12" customHeight="1" x14ac:dyDescent="0.25"/>
    <row r="5590" ht="12" customHeight="1" x14ac:dyDescent="0.25"/>
    <row r="5591" ht="12" customHeight="1" x14ac:dyDescent="0.25"/>
    <row r="5592" ht="12" customHeight="1" x14ac:dyDescent="0.25"/>
    <row r="5593" ht="12" customHeight="1" x14ac:dyDescent="0.25"/>
    <row r="5594" ht="12" customHeight="1" x14ac:dyDescent="0.25"/>
    <row r="5595" ht="12" customHeight="1" x14ac:dyDescent="0.25"/>
    <row r="5596" ht="12" customHeight="1" x14ac:dyDescent="0.25"/>
    <row r="5597" ht="12" customHeight="1" x14ac:dyDescent="0.25"/>
    <row r="5598" ht="12" customHeight="1" x14ac:dyDescent="0.25"/>
    <row r="5599" ht="12" customHeight="1" x14ac:dyDescent="0.25"/>
    <row r="5600" ht="12" customHeight="1" x14ac:dyDescent="0.25"/>
    <row r="5601" ht="12" customHeight="1" x14ac:dyDescent="0.25"/>
    <row r="5602" ht="12" customHeight="1" x14ac:dyDescent="0.25"/>
    <row r="5603" ht="12" customHeight="1" x14ac:dyDescent="0.25"/>
    <row r="5604" ht="12" customHeight="1" x14ac:dyDescent="0.25"/>
    <row r="5605" ht="12" customHeight="1" x14ac:dyDescent="0.25"/>
    <row r="5606" ht="12" customHeight="1" x14ac:dyDescent="0.25"/>
    <row r="5607" ht="12" customHeight="1" x14ac:dyDescent="0.25"/>
    <row r="5608" ht="12" customHeight="1" x14ac:dyDescent="0.25"/>
    <row r="5609" ht="12" customHeight="1" x14ac:dyDescent="0.25"/>
    <row r="5610" ht="12" customHeight="1" x14ac:dyDescent="0.25"/>
    <row r="5611" ht="12" customHeight="1" x14ac:dyDescent="0.25"/>
    <row r="5612" ht="12" customHeight="1" x14ac:dyDescent="0.25"/>
    <row r="5613" ht="12" customHeight="1" x14ac:dyDescent="0.25"/>
    <row r="5614" ht="12" customHeight="1" x14ac:dyDescent="0.25"/>
    <row r="5615" ht="12" customHeight="1" x14ac:dyDescent="0.25"/>
    <row r="5616" ht="12" customHeight="1" x14ac:dyDescent="0.25"/>
    <row r="5617" ht="12" customHeight="1" x14ac:dyDescent="0.25"/>
    <row r="5618" ht="12" customHeight="1" x14ac:dyDescent="0.25"/>
    <row r="5619" ht="12" customHeight="1" x14ac:dyDescent="0.25"/>
    <row r="5620" ht="12" customHeight="1" x14ac:dyDescent="0.25"/>
    <row r="5621" ht="12" customHeight="1" x14ac:dyDescent="0.25"/>
    <row r="5622" ht="12" customHeight="1" x14ac:dyDescent="0.25"/>
    <row r="5623" ht="12" customHeight="1" x14ac:dyDescent="0.25"/>
    <row r="5624" ht="12" customHeight="1" x14ac:dyDescent="0.25"/>
    <row r="5625" ht="12" customHeight="1" x14ac:dyDescent="0.25"/>
    <row r="5626" ht="12" customHeight="1" x14ac:dyDescent="0.25"/>
    <row r="5627" ht="12" customHeight="1" x14ac:dyDescent="0.25"/>
    <row r="5628" ht="12" customHeight="1" x14ac:dyDescent="0.25"/>
    <row r="5629" ht="12" customHeight="1" x14ac:dyDescent="0.25"/>
    <row r="5630" ht="12" customHeight="1" x14ac:dyDescent="0.25"/>
    <row r="5631" ht="12" customHeight="1" x14ac:dyDescent="0.25"/>
    <row r="5632" ht="12" customHeight="1" x14ac:dyDescent="0.25"/>
    <row r="5633" ht="12" customHeight="1" x14ac:dyDescent="0.25"/>
    <row r="5634" ht="12" customHeight="1" x14ac:dyDescent="0.25"/>
    <row r="5635" ht="12" customHeight="1" x14ac:dyDescent="0.25"/>
    <row r="5636" ht="12" customHeight="1" x14ac:dyDescent="0.25"/>
    <row r="5637" ht="12" customHeight="1" x14ac:dyDescent="0.25"/>
    <row r="5638" ht="12" customHeight="1" x14ac:dyDescent="0.25"/>
    <row r="5639" ht="12" customHeight="1" x14ac:dyDescent="0.25"/>
    <row r="5640" ht="12" customHeight="1" x14ac:dyDescent="0.25"/>
    <row r="5641" ht="12" customHeight="1" x14ac:dyDescent="0.25"/>
    <row r="5642" ht="12" customHeight="1" x14ac:dyDescent="0.25"/>
    <row r="5643" ht="12" customHeight="1" x14ac:dyDescent="0.25"/>
    <row r="5644" ht="12" customHeight="1" x14ac:dyDescent="0.25"/>
    <row r="5645" ht="12" customHeight="1" x14ac:dyDescent="0.25"/>
    <row r="5646" ht="12" customHeight="1" x14ac:dyDescent="0.25"/>
    <row r="5647" ht="12" customHeight="1" x14ac:dyDescent="0.25"/>
    <row r="5648" ht="12" customHeight="1" x14ac:dyDescent="0.25"/>
    <row r="5649" ht="12" customHeight="1" x14ac:dyDescent="0.25"/>
    <row r="5650" ht="12" customHeight="1" x14ac:dyDescent="0.25"/>
    <row r="5651" ht="12" customHeight="1" x14ac:dyDescent="0.25"/>
    <row r="5652" ht="12" customHeight="1" x14ac:dyDescent="0.25"/>
    <row r="5653" ht="12" customHeight="1" x14ac:dyDescent="0.25"/>
    <row r="5654" ht="12" customHeight="1" x14ac:dyDescent="0.25"/>
    <row r="5655" ht="12" customHeight="1" x14ac:dyDescent="0.25"/>
    <row r="5656" ht="12" customHeight="1" x14ac:dyDescent="0.25"/>
    <row r="5657" ht="12" customHeight="1" x14ac:dyDescent="0.25"/>
    <row r="5658" ht="12" customHeight="1" x14ac:dyDescent="0.25"/>
    <row r="5659" ht="12" customHeight="1" x14ac:dyDescent="0.25"/>
    <row r="5660" ht="12" customHeight="1" x14ac:dyDescent="0.25"/>
    <row r="5661" ht="12" customHeight="1" x14ac:dyDescent="0.25"/>
    <row r="5662" ht="12" customHeight="1" x14ac:dyDescent="0.25"/>
    <row r="5663" ht="12" customHeight="1" x14ac:dyDescent="0.25"/>
    <row r="5664" ht="12" customHeight="1" x14ac:dyDescent="0.25"/>
    <row r="5665" ht="12" customHeight="1" x14ac:dyDescent="0.25"/>
    <row r="5666" ht="12" customHeight="1" x14ac:dyDescent="0.25"/>
    <row r="5667" ht="12" customHeight="1" x14ac:dyDescent="0.25"/>
    <row r="5668" ht="12" customHeight="1" x14ac:dyDescent="0.25"/>
    <row r="5669" ht="12" customHeight="1" x14ac:dyDescent="0.25"/>
    <row r="5670" ht="12" customHeight="1" x14ac:dyDescent="0.25"/>
    <row r="5671" ht="12" customHeight="1" x14ac:dyDescent="0.25"/>
    <row r="5672" ht="12" customHeight="1" x14ac:dyDescent="0.25"/>
    <row r="5673" ht="12" customHeight="1" x14ac:dyDescent="0.25"/>
    <row r="5674" ht="12" customHeight="1" x14ac:dyDescent="0.25"/>
    <row r="5675" ht="12" customHeight="1" x14ac:dyDescent="0.25"/>
    <row r="5676" ht="12" customHeight="1" x14ac:dyDescent="0.25"/>
    <row r="5677" ht="12" customHeight="1" x14ac:dyDescent="0.25"/>
    <row r="5678" ht="12" customHeight="1" x14ac:dyDescent="0.25"/>
    <row r="5679" ht="12" customHeight="1" x14ac:dyDescent="0.25"/>
    <row r="5680" ht="12" customHeight="1" x14ac:dyDescent="0.25"/>
    <row r="5681" ht="12" customHeight="1" x14ac:dyDescent="0.25"/>
    <row r="5682" ht="12" customHeight="1" x14ac:dyDescent="0.25"/>
    <row r="5683" ht="12" customHeight="1" x14ac:dyDescent="0.25"/>
    <row r="5684" ht="12" customHeight="1" x14ac:dyDescent="0.25"/>
    <row r="5685" ht="12" customHeight="1" x14ac:dyDescent="0.25"/>
    <row r="5686" ht="12" customHeight="1" x14ac:dyDescent="0.25"/>
    <row r="5687" ht="12" customHeight="1" x14ac:dyDescent="0.25"/>
    <row r="5688" ht="12" customHeight="1" x14ac:dyDescent="0.25"/>
    <row r="5689" ht="12" customHeight="1" x14ac:dyDescent="0.25"/>
    <row r="5690" ht="12" customHeight="1" x14ac:dyDescent="0.25"/>
    <row r="5691" ht="12" customHeight="1" x14ac:dyDescent="0.25"/>
    <row r="5692" ht="12" customHeight="1" x14ac:dyDescent="0.25"/>
    <row r="5693" ht="12" customHeight="1" x14ac:dyDescent="0.25"/>
    <row r="5694" ht="12" customHeight="1" x14ac:dyDescent="0.25"/>
    <row r="5695" ht="12" customHeight="1" x14ac:dyDescent="0.25"/>
    <row r="5696" ht="12" customHeight="1" x14ac:dyDescent="0.25"/>
    <row r="5697" ht="12" customHeight="1" x14ac:dyDescent="0.25"/>
    <row r="5698" ht="12" customHeight="1" x14ac:dyDescent="0.25"/>
    <row r="5699" ht="12" customHeight="1" x14ac:dyDescent="0.25"/>
    <row r="5700" ht="12" customHeight="1" x14ac:dyDescent="0.25"/>
    <row r="5701" ht="12" customHeight="1" x14ac:dyDescent="0.25"/>
    <row r="5702" ht="12" customHeight="1" x14ac:dyDescent="0.25"/>
    <row r="5703" ht="12" customHeight="1" x14ac:dyDescent="0.25"/>
    <row r="5704" ht="12" customHeight="1" x14ac:dyDescent="0.25"/>
    <row r="5705" ht="12" customHeight="1" x14ac:dyDescent="0.25"/>
    <row r="5706" ht="12" customHeight="1" x14ac:dyDescent="0.25"/>
    <row r="5707" ht="12" customHeight="1" x14ac:dyDescent="0.25"/>
    <row r="5708" ht="12" customHeight="1" x14ac:dyDescent="0.25"/>
    <row r="5709" ht="12" customHeight="1" x14ac:dyDescent="0.25"/>
    <row r="5710" ht="12" customHeight="1" x14ac:dyDescent="0.25"/>
    <row r="5711" ht="12" customHeight="1" x14ac:dyDescent="0.25"/>
    <row r="5712" ht="12" customHeight="1" x14ac:dyDescent="0.25"/>
    <row r="5713" ht="12" customHeight="1" x14ac:dyDescent="0.25"/>
    <row r="5714" ht="12" customHeight="1" x14ac:dyDescent="0.25"/>
    <row r="5715" ht="12" customHeight="1" x14ac:dyDescent="0.25"/>
    <row r="5716" ht="12" customHeight="1" x14ac:dyDescent="0.25"/>
    <row r="5717" ht="12" customHeight="1" x14ac:dyDescent="0.25"/>
    <row r="5718" ht="12" customHeight="1" x14ac:dyDescent="0.25"/>
    <row r="5719" ht="12" customHeight="1" x14ac:dyDescent="0.25"/>
    <row r="5720" ht="12" customHeight="1" x14ac:dyDescent="0.25"/>
    <row r="5721" ht="12" customHeight="1" x14ac:dyDescent="0.25"/>
    <row r="5722" ht="12" customHeight="1" x14ac:dyDescent="0.25"/>
    <row r="5723" ht="12" customHeight="1" x14ac:dyDescent="0.25"/>
    <row r="5724" ht="12" customHeight="1" x14ac:dyDescent="0.25"/>
    <row r="5725" ht="12" customHeight="1" x14ac:dyDescent="0.25"/>
    <row r="5726" ht="12" customHeight="1" x14ac:dyDescent="0.25"/>
    <row r="5727" ht="12" customHeight="1" x14ac:dyDescent="0.25"/>
    <row r="5728" ht="12" customHeight="1" x14ac:dyDescent="0.25"/>
    <row r="5729" ht="12" customHeight="1" x14ac:dyDescent="0.25"/>
    <row r="5730" ht="12" customHeight="1" x14ac:dyDescent="0.25"/>
    <row r="5731" ht="12" customHeight="1" x14ac:dyDescent="0.25"/>
    <row r="5732" ht="12" customHeight="1" x14ac:dyDescent="0.25"/>
    <row r="5733" ht="12" customHeight="1" x14ac:dyDescent="0.25"/>
    <row r="5734" ht="12" customHeight="1" x14ac:dyDescent="0.25"/>
    <row r="5735" ht="12" customHeight="1" x14ac:dyDescent="0.25"/>
    <row r="5736" ht="12" customHeight="1" x14ac:dyDescent="0.25"/>
    <row r="5737" ht="12" customHeight="1" x14ac:dyDescent="0.25"/>
    <row r="5738" ht="12" customHeight="1" x14ac:dyDescent="0.25"/>
    <row r="5739" ht="12" customHeight="1" x14ac:dyDescent="0.25"/>
    <row r="5740" ht="12" customHeight="1" x14ac:dyDescent="0.25"/>
    <row r="5741" ht="12" customHeight="1" x14ac:dyDescent="0.25"/>
    <row r="5742" ht="12" customHeight="1" x14ac:dyDescent="0.25"/>
    <row r="5743" ht="12" customHeight="1" x14ac:dyDescent="0.25"/>
    <row r="5744" ht="12" customHeight="1" x14ac:dyDescent="0.25"/>
    <row r="5745" ht="12" customHeight="1" x14ac:dyDescent="0.25"/>
    <row r="5746" ht="12" customHeight="1" x14ac:dyDescent="0.25"/>
    <row r="5747" ht="12" customHeight="1" x14ac:dyDescent="0.25"/>
    <row r="5748" ht="12" customHeight="1" x14ac:dyDescent="0.25"/>
    <row r="5749" ht="12" customHeight="1" x14ac:dyDescent="0.25"/>
    <row r="5750" ht="12" customHeight="1" x14ac:dyDescent="0.25"/>
    <row r="5751" ht="12" customHeight="1" x14ac:dyDescent="0.25"/>
    <row r="5752" ht="12" customHeight="1" x14ac:dyDescent="0.25"/>
    <row r="5753" ht="12" customHeight="1" x14ac:dyDescent="0.25"/>
    <row r="5754" ht="12" customHeight="1" x14ac:dyDescent="0.25"/>
    <row r="5755" ht="12" customHeight="1" x14ac:dyDescent="0.25"/>
    <row r="5756" ht="12" customHeight="1" x14ac:dyDescent="0.25"/>
    <row r="5757" ht="12" customHeight="1" x14ac:dyDescent="0.25"/>
    <row r="5758" ht="12" customHeight="1" x14ac:dyDescent="0.25"/>
    <row r="5759" ht="12" customHeight="1" x14ac:dyDescent="0.25"/>
    <row r="5760" ht="12" customHeight="1" x14ac:dyDescent="0.25"/>
    <row r="5761" ht="12" customHeight="1" x14ac:dyDescent="0.25"/>
    <row r="5762" ht="12" customHeight="1" x14ac:dyDescent="0.25"/>
    <row r="5763" ht="12" customHeight="1" x14ac:dyDescent="0.25"/>
    <row r="5764" ht="12" customHeight="1" x14ac:dyDescent="0.25"/>
    <row r="5765" ht="12" customHeight="1" x14ac:dyDescent="0.25"/>
    <row r="5766" ht="12" customHeight="1" x14ac:dyDescent="0.25"/>
    <row r="5767" ht="12" customHeight="1" x14ac:dyDescent="0.25"/>
    <row r="5768" ht="12" customHeight="1" x14ac:dyDescent="0.25"/>
    <row r="5769" ht="12" customHeight="1" x14ac:dyDescent="0.25"/>
    <row r="5770" ht="12" customHeight="1" x14ac:dyDescent="0.25"/>
    <row r="5771" ht="12" customHeight="1" x14ac:dyDescent="0.25"/>
    <row r="5772" ht="12" customHeight="1" x14ac:dyDescent="0.25"/>
    <row r="5773" ht="12" customHeight="1" x14ac:dyDescent="0.25"/>
    <row r="5774" ht="12" customHeight="1" x14ac:dyDescent="0.25"/>
    <row r="5775" ht="12" customHeight="1" x14ac:dyDescent="0.25"/>
    <row r="5776" ht="12" customHeight="1" x14ac:dyDescent="0.25"/>
    <row r="5777" ht="12" customHeight="1" x14ac:dyDescent="0.25"/>
    <row r="5778" ht="12" customHeight="1" x14ac:dyDescent="0.25"/>
    <row r="5779" ht="12" customHeight="1" x14ac:dyDescent="0.25"/>
    <row r="5780" ht="12" customHeight="1" x14ac:dyDescent="0.25"/>
    <row r="5781" ht="12" customHeight="1" x14ac:dyDescent="0.25"/>
    <row r="5782" ht="12" customHeight="1" x14ac:dyDescent="0.25"/>
    <row r="5783" ht="12" customHeight="1" x14ac:dyDescent="0.25"/>
    <row r="5784" ht="12" customHeight="1" x14ac:dyDescent="0.25"/>
    <row r="5785" ht="12" customHeight="1" x14ac:dyDescent="0.25"/>
    <row r="5786" ht="12" customHeight="1" x14ac:dyDescent="0.25"/>
    <row r="5787" ht="12" customHeight="1" x14ac:dyDescent="0.25"/>
    <row r="5788" ht="12" customHeight="1" x14ac:dyDescent="0.25"/>
    <row r="5789" ht="12" customHeight="1" x14ac:dyDescent="0.25"/>
    <row r="5790" ht="12" customHeight="1" x14ac:dyDescent="0.25"/>
    <row r="5791" ht="12" customHeight="1" x14ac:dyDescent="0.25"/>
    <row r="5792" ht="12" customHeight="1" x14ac:dyDescent="0.25"/>
    <row r="5793" ht="12" customHeight="1" x14ac:dyDescent="0.25"/>
    <row r="5794" ht="12" customHeight="1" x14ac:dyDescent="0.25"/>
    <row r="5795" ht="12" customHeight="1" x14ac:dyDescent="0.25"/>
    <row r="5796" ht="12" customHeight="1" x14ac:dyDescent="0.25"/>
    <row r="5797" ht="12" customHeight="1" x14ac:dyDescent="0.25"/>
    <row r="5798" ht="12" customHeight="1" x14ac:dyDescent="0.25"/>
    <row r="5799" ht="12" customHeight="1" x14ac:dyDescent="0.25"/>
    <row r="5800" ht="12" customHeight="1" x14ac:dyDescent="0.25"/>
    <row r="5801" ht="12" customHeight="1" x14ac:dyDescent="0.25"/>
    <row r="5802" ht="12" customHeight="1" x14ac:dyDescent="0.25"/>
    <row r="5803" ht="12" customHeight="1" x14ac:dyDescent="0.25"/>
    <row r="5804" ht="12" customHeight="1" x14ac:dyDescent="0.25"/>
    <row r="5805" ht="12" customHeight="1" x14ac:dyDescent="0.25"/>
    <row r="5806" ht="12" customHeight="1" x14ac:dyDescent="0.25"/>
    <row r="5807" ht="12" customHeight="1" x14ac:dyDescent="0.25"/>
    <row r="5808" ht="12" customHeight="1" x14ac:dyDescent="0.25"/>
    <row r="5809" ht="12" customHeight="1" x14ac:dyDescent="0.25"/>
    <row r="5810" ht="12" customHeight="1" x14ac:dyDescent="0.25"/>
    <row r="5811" ht="12" customHeight="1" x14ac:dyDescent="0.25"/>
    <row r="5812" ht="12" customHeight="1" x14ac:dyDescent="0.25"/>
    <row r="5813" ht="12" customHeight="1" x14ac:dyDescent="0.25"/>
    <row r="5814" ht="12" customHeight="1" x14ac:dyDescent="0.25"/>
    <row r="5815" ht="12" customHeight="1" x14ac:dyDescent="0.25"/>
    <row r="5816" ht="12" customHeight="1" x14ac:dyDescent="0.25"/>
    <row r="5817" ht="12" customHeight="1" x14ac:dyDescent="0.25"/>
    <row r="5818" ht="12" customHeight="1" x14ac:dyDescent="0.25"/>
    <row r="5819" ht="12" customHeight="1" x14ac:dyDescent="0.25"/>
    <row r="5820" ht="12" customHeight="1" x14ac:dyDescent="0.25"/>
    <row r="5821" ht="12" customHeight="1" x14ac:dyDescent="0.25"/>
    <row r="5822" ht="12" customHeight="1" x14ac:dyDescent="0.25"/>
    <row r="5823" ht="12" customHeight="1" x14ac:dyDescent="0.25"/>
    <row r="5824" ht="12" customHeight="1" x14ac:dyDescent="0.25"/>
    <row r="5825" ht="12" customHeight="1" x14ac:dyDescent="0.25"/>
    <row r="5826" ht="12" customHeight="1" x14ac:dyDescent="0.25"/>
    <row r="5827" ht="12" customHeight="1" x14ac:dyDescent="0.25"/>
    <row r="5828" ht="12" customHeight="1" x14ac:dyDescent="0.25"/>
    <row r="5829" ht="12" customHeight="1" x14ac:dyDescent="0.25"/>
    <row r="5830" ht="12" customHeight="1" x14ac:dyDescent="0.25"/>
    <row r="5831" ht="12" customHeight="1" x14ac:dyDescent="0.25"/>
    <row r="5832" ht="12" customHeight="1" x14ac:dyDescent="0.25"/>
    <row r="5833" ht="12" customHeight="1" x14ac:dyDescent="0.25"/>
    <row r="5834" ht="12" customHeight="1" x14ac:dyDescent="0.25"/>
    <row r="5835" ht="12" customHeight="1" x14ac:dyDescent="0.25"/>
    <row r="5836" ht="12" customHeight="1" x14ac:dyDescent="0.25"/>
    <row r="5837" ht="12" customHeight="1" x14ac:dyDescent="0.25"/>
    <row r="5838" ht="12" customHeight="1" x14ac:dyDescent="0.25"/>
    <row r="5839" ht="12" customHeight="1" x14ac:dyDescent="0.25"/>
    <row r="5840" ht="12" customHeight="1" x14ac:dyDescent="0.25"/>
    <row r="5841" ht="12" customHeight="1" x14ac:dyDescent="0.25"/>
    <row r="5842" ht="12" customHeight="1" x14ac:dyDescent="0.25"/>
    <row r="5843" ht="12" customHeight="1" x14ac:dyDescent="0.25"/>
    <row r="5844" ht="12" customHeight="1" x14ac:dyDescent="0.25"/>
    <row r="5845" ht="12" customHeight="1" x14ac:dyDescent="0.25"/>
    <row r="5846" ht="12" customHeight="1" x14ac:dyDescent="0.25"/>
    <row r="5847" ht="12" customHeight="1" x14ac:dyDescent="0.25"/>
    <row r="5848" ht="12" customHeight="1" x14ac:dyDescent="0.25"/>
    <row r="5849" ht="12" customHeight="1" x14ac:dyDescent="0.25"/>
    <row r="5850" ht="12" customHeight="1" x14ac:dyDescent="0.25"/>
    <row r="5851" ht="12" customHeight="1" x14ac:dyDescent="0.25"/>
    <row r="5852" ht="12" customHeight="1" x14ac:dyDescent="0.25"/>
    <row r="5853" ht="12" customHeight="1" x14ac:dyDescent="0.25"/>
    <row r="5854" ht="12" customHeight="1" x14ac:dyDescent="0.25"/>
    <row r="5855" ht="12" customHeight="1" x14ac:dyDescent="0.25"/>
    <row r="5856" ht="12" customHeight="1" x14ac:dyDescent="0.25"/>
    <row r="5857" ht="12" customHeight="1" x14ac:dyDescent="0.25"/>
    <row r="5858" ht="12" customHeight="1" x14ac:dyDescent="0.25"/>
    <row r="5859" ht="12" customHeight="1" x14ac:dyDescent="0.25"/>
    <row r="5860" ht="12" customHeight="1" x14ac:dyDescent="0.25"/>
    <row r="5861" ht="12" customHeight="1" x14ac:dyDescent="0.25"/>
    <row r="5862" ht="12" customHeight="1" x14ac:dyDescent="0.25"/>
    <row r="5863" ht="12" customHeight="1" x14ac:dyDescent="0.25"/>
    <row r="5864" ht="12" customHeight="1" x14ac:dyDescent="0.25"/>
    <row r="5865" ht="12" customHeight="1" x14ac:dyDescent="0.25"/>
    <row r="5866" ht="12" customHeight="1" x14ac:dyDescent="0.25"/>
    <row r="5867" ht="12" customHeight="1" x14ac:dyDescent="0.25"/>
    <row r="5868" ht="12" customHeight="1" x14ac:dyDescent="0.25"/>
    <row r="5869" ht="12" customHeight="1" x14ac:dyDescent="0.25"/>
    <row r="5870" ht="12" customHeight="1" x14ac:dyDescent="0.25"/>
    <row r="5871" ht="12" customHeight="1" x14ac:dyDescent="0.25"/>
    <row r="5872" ht="12" customHeight="1" x14ac:dyDescent="0.25"/>
    <row r="5873" ht="12" customHeight="1" x14ac:dyDescent="0.25"/>
    <row r="5874" ht="12" customHeight="1" x14ac:dyDescent="0.25"/>
    <row r="5875" ht="12" customHeight="1" x14ac:dyDescent="0.25"/>
    <row r="5876" ht="12" customHeight="1" x14ac:dyDescent="0.25"/>
    <row r="5877" ht="12" customHeight="1" x14ac:dyDescent="0.25"/>
    <row r="5878" ht="12" customHeight="1" x14ac:dyDescent="0.25"/>
    <row r="5879" ht="12" customHeight="1" x14ac:dyDescent="0.25"/>
    <row r="5880" ht="12" customHeight="1" x14ac:dyDescent="0.25"/>
    <row r="5881" ht="12" customHeight="1" x14ac:dyDescent="0.25"/>
    <row r="5882" ht="12" customHeight="1" x14ac:dyDescent="0.25"/>
    <row r="5883" ht="12" customHeight="1" x14ac:dyDescent="0.25"/>
    <row r="5884" ht="12" customHeight="1" x14ac:dyDescent="0.25"/>
    <row r="5885" ht="12" customHeight="1" x14ac:dyDescent="0.25"/>
    <row r="5886" ht="12" customHeight="1" x14ac:dyDescent="0.25"/>
    <row r="5887" ht="12" customHeight="1" x14ac:dyDescent="0.25"/>
    <row r="5888" ht="12" customHeight="1" x14ac:dyDescent="0.25"/>
    <row r="5889" ht="12" customHeight="1" x14ac:dyDescent="0.25"/>
    <row r="5890" ht="12" customHeight="1" x14ac:dyDescent="0.25"/>
    <row r="5891" ht="12" customHeight="1" x14ac:dyDescent="0.25"/>
    <row r="5892" ht="12" customHeight="1" x14ac:dyDescent="0.25"/>
    <row r="5893" ht="12" customHeight="1" x14ac:dyDescent="0.25"/>
    <row r="5894" ht="12" customHeight="1" x14ac:dyDescent="0.25"/>
    <row r="5895" ht="12" customHeight="1" x14ac:dyDescent="0.25"/>
    <row r="5896" ht="12" customHeight="1" x14ac:dyDescent="0.25"/>
    <row r="5897" ht="12" customHeight="1" x14ac:dyDescent="0.25"/>
    <row r="5898" ht="12" customHeight="1" x14ac:dyDescent="0.25"/>
    <row r="5899" ht="12" customHeight="1" x14ac:dyDescent="0.25"/>
    <row r="5900" ht="12" customHeight="1" x14ac:dyDescent="0.25"/>
    <row r="5901" ht="12" customHeight="1" x14ac:dyDescent="0.25"/>
    <row r="5902" ht="12" customHeight="1" x14ac:dyDescent="0.25"/>
    <row r="5903" ht="12" customHeight="1" x14ac:dyDescent="0.25"/>
    <row r="5904" ht="12" customHeight="1" x14ac:dyDescent="0.25"/>
    <row r="5905" ht="12" customHeight="1" x14ac:dyDescent="0.25"/>
    <row r="5906" ht="12" customHeight="1" x14ac:dyDescent="0.25"/>
    <row r="5907" ht="12" customHeight="1" x14ac:dyDescent="0.25"/>
    <row r="5908" ht="12" customHeight="1" x14ac:dyDescent="0.25"/>
    <row r="5909" ht="12" customHeight="1" x14ac:dyDescent="0.25"/>
    <row r="5910" ht="12" customHeight="1" x14ac:dyDescent="0.25"/>
    <row r="5911" ht="12" customHeight="1" x14ac:dyDescent="0.25"/>
    <row r="5912" ht="12" customHeight="1" x14ac:dyDescent="0.25"/>
    <row r="5913" ht="12" customHeight="1" x14ac:dyDescent="0.25"/>
    <row r="5914" ht="12" customHeight="1" x14ac:dyDescent="0.25"/>
    <row r="5915" ht="12" customHeight="1" x14ac:dyDescent="0.25"/>
    <row r="5916" ht="12" customHeight="1" x14ac:dyDescent="0.25"/>
    <row r="5917" ht="12" customHeight="1" x14ac:dyDescent="0.25"/>
    <row r="5918" ht="12" customHeight="1" x14ac:dyDescent="0.25"/>
    <row r="5919" ht="12" customHeight="1" x14ac:dyDescent="0.25"/>
    <row r="5920" ht="12" customHeight="1" x14ac:dyDescent="0.25"/>
    <row r="5921" ht="12" customHeight="1" x14ac:dyDescent="0.25"/>
    <row r="5922" ht="12" customHeight="1" x14ac:dyDescent="0.25"/>
    <row r="5923" ht="12" customHeight="1" x14ac:dyDescent="0.25"/>
    <row r="5924" ht="12" customHeight="1" x14ac:dyDescent="0.25"/>
    <row r="5925" ht="12" customHeight="1" x14ac:dyDescent="0.25"/>
    <row r="5926" ht="12" customHeight="1" x14ac:dyDescent="0.25"/>
    <row r="5927" ht="12" customHeight="1" x14ac:dyDescent="0.25"/>
    <row r="5928" ht="12" customHeight="1" x14ac:dyDescent="0.25"/>
    <row r="5929" ht="12" customHeight="1" x14ac:dyDescent="0.25"/>
    <row r="5930" ht="12" customHeight="1" x14ac:dyDescent="0.25"/>
    <row r="5931" ht="12" customHeight="1" x14ac:dyDescent="0.25"/>
    <row r="5932" ht="12" customHeight="1" x14ac:dyDescent="0.25"/>
    <row r="5933" ht="12" customHeight="1" x14ac:dyDescent="0.25"/>
    <row r="5934" ht="12" customHeight="1" x14ac:dyDescent="0.25"/>
    <row r="5935" ht="12" customHeight="1" x14ac:dyDescent="0.25"/>
    <row r="5936" ht="12" customHeight="1" x14ac:dyDescent="0.25"/>
    <row r="5937" ht="12" customHeight="1" x14ac:dyDescent="0.25"/>
    <row r="5938" ht="12" customHeight="1" x14ac:dyDescent="0.25"/>
    <row r="5939" ht="12" customHeight="1" x14ac:dyDescent="0.25"/>
    <row r="5940" ht="12" customHeight="1" x14ac:dyDescent="0.25"/>
    <row r="5941" ht="12" customHeight="1" x14ac:dyDescent="0.25"/>
    <row r="5942" ht="12" customHeight="1" x14ac:dyDescent="0.25"/>
    <row r="5943" ht="12" customHeight="1" x14ac:dyDescent="0.25"/>
    <row r="5944" ht="12" customHeight="1" x14ac:dyDescent="0.25"/>
    <row r="5945" ht="12" customHeight="1" x14ac:dyDescent="0.25"/>
    <row r="5946" ht="12" customHeight="1" x14ac:dyDescent="0.25"/>
    <row r="5947" ht="12" customHeight="1" x14ac:dyDescent="0.25"/>
    <row r="5948" ht="12" customHeight="1" x14ac:dyDescent="0.25"/>
    <row r="5949" ht="12" customHeight="1" x14ac:dyDescent="0.25"/>
    <row r="5950" ht="12" customHeight="1" x14ac:dyDescent="0.25"/>
    <row r="5951" ht="12" customHeight="1" x14ac:dyDescent="0.25"/>
    <row r="5952" ht="12" customHeight="1" x14ac:dyDescent="0.25"/>
    <row r="5953" ht="12" customHeight="1" x14ac:dyDescent="0.25"/>
    <row r="5954" ht="12" customHeight="1" x14ac:dyDescent="0.25"/>
    <row r="5955" ht="12" customHeight="1" x14ac:dyDescent="0.25"/>
    <row r="5956" ht="12" customHeight="1" x14ac:dyDescent="0.25"/>
    <row r="5957" ht="12" customHeight="1" x14ac:dyDescent="0.25"/>
    <row r="5958" ht="12" customHeight="1" x14ac:dyDescent="0.25"/>
    <row r="5959" ht="12" customHeight="1" x14ac:dyDescent="0.25"/>
    <row r="5960" ht="12" customHeight="1" x14ac:dyDescent="0.25"/>
    <row r="5961" ht="12" customHeight="1" x14ac:dyDescent="0.25"/>
    <row r="5962" ht="12" customHeight="1" x14ac:dyDescent="0.25"/>
    <row r="5963" ht="12" customHeight="1" x14ac:dyDescent="0.25"/>
    <row r="5964" ht="12" customHeight="1" x14ac:dyDescent="0.25"/>
    <row r="5965" ht="12" customHeight="1" x14ac:dyDescent="0.25"/>
    <row r="5966" ht="12" customHeight="1" x14ac:dyDescent="0.25"/>
    <row r="5967" ht="12" customHeight="1" x14ac:dyDescent="0.25"/>
    <row r="5968" ht="12" customHeight="1" x14ac:dyDescent="0.25"/>
    <row r="5969" ht="12" customHeight="1" x14ac:dyDescent="0.25"/>
    <row r="5970" ht="12" customHeight="1" x14ac:dyDescent="0.25"/>
    <row r="5971" ht="12" customHeight="1" x14ac:dyDescent="0.25"/>
    <row r="5972" ht="12" customHeight="1" x14ac:dyDescent="0.25"/>
    <row r="5973" ht="12" customHeight="1" x14ac:dyDescent="0.25"/>
    <row r="5974" ht="12" customHeight="1" x14ac:dyDescent="0.25"/>
    <row r="5975" ht="12" customHeight="1" x14ac:dyDescent="0.25"/>
    <row r="5976" ht="12" customHeight="1" x14ac:dyDescent="0.25"/>
    <row r="5977" ht="12" customHeight="1" x14ac:dyDescent="0.25"/>
    <row r="5978" ht="12" customHeight="1" x14ac:dyDescent="0.25"/>
    <row r="5979" ht="12" customHeight="1" x14ac:dyDescent="0.25"/>
    <row r="5980" ht="12" customHeight="1" x14ac:dyDescent="0.25"/>
    <row r="5981" ht="12" customHeight="1" x14ac:dyDescent="0.25"/>
    <row r="5982" ht="12" customHeight="1" x14ac:dyDescent="0.25"/>
    <row r="5983" ht="12" customHeight="1" x14ac:dyDescent="0.25"/>
    <row r="5984" ht="12" customHeight="1" x14ac:dyDescent="0.25"/>
    <row r="5985" ht="12" customHeight="1" x14ac:dyDescent="0.25"/>
    <row r="5986" ht="12" customHeight="1" x14ac:dyDescent="0.25"/>
    <row r="5987" ht="12" customHeight="1" x14ac:dyDescent="0.25"/>
    <row r="5988" ht="12" customHeight="1" x14ac:dyDescent="0.25"/>
    <row r="5989" ht="12" customHeight="1" x14ac:dyDescent="0.25"/>
    <row r="5990" ht="12" customHeight="1" x14ac:dyDescent="0.25"/>
    <row r="5991" ht="12" customHeight="1" x14ac:dyDescent="0.25"/>
    <row r="5992" ht="12" customHeight="1" x14ac:dyDescent="0.25"/>
    <row r="5993" ht="12" customHeight="1" x14ac:dyDescent="0.25"/>
    <row r="5994" ht="12" customHeight="1" x14ac:dyDescent="0.25"/>
    <row r="5995" ht="12" customHeight="1" x14ac:dyDescent="0.25"/>
    <row r="5996" ht="12" customHeight="1" x14ac:dyDescent="0.25"/>
    <row r="5997" ht="12" customHeight="1" x14ac:dyDescent="0.25"/>
    <row r="5998" ht="12" customHeight="1" x14ac:dyDescent="0.25"/>
    <row r="5999" ht="12" customHeight="1" x14ac:dyDescent="0.25"/>
    <row r="6000" ht="12" customHeight="1" x14ac:dyDescent="0.25"/>
    <row r="6001" ht="12" customHeight="1" x14ac:dyDescent="0.25"/>
    <row r="6002" ht="12" customHeight="1" x14ac:dyDescent="0.25"/>
    <row r="6003" ht="12" customHeight="1" x14ac:dyDescent="0.25"/>
    <row r="6004" ht="12" customHeight="1" x14ac:dyDescent="0.25"/>
    <row r="6005" ht="12" customHeight="1" x14ac:dyDescent="0.25"/>
    <row r="6006" ht="12" customHeight="1" x14ac:dyDescent="0.25"/>
    <row r="6007" ht="12" customHeight="1" x14ac:dyDescent="0.25"/>
    <row r="6008" ht="12" customHeight="1" x14ac:dyDescent="0.25"/>
    <row r="6009" ht="12" customHeight="1" x14ac:dyDescent="0.25"/>
    <row r="6010" ht="12" customHeight="1" x14ac:dyDescent="0.25"/>
    <row r="6011" ht="12" customHeight="1" x14ac:dyDescent="0.25"/>
    <row r="6012" ht="12" customHeight="1" x14ac:dyDescent="0.25"/>
    <row r="6013" ht="12" customHeight="1" x14ac:dyDescent="0.25"/>
    <row r="6014" ht="12" customHeight="1" x14ac:dyDescent="0.25"/>
    <row r="6015" ht="12" customHeight="1" x14ac:dyDescent="0.25"/>
    <row r="6016" ht="12" customHeight="1" x14ac:dyDescent="0.25"/>
    <row r="6017" ht="12" customHeight="1" x14ac:dyDescent="0.25"/>
    <row r="6018" ht="12" customHeight="1" x14ac:dyDescent="0.25"/>
    <row r="6019" ht="12" customHeight="1" x14ac:dyDescent="0.25"/>
    <row r="6020" ht="12" customHeight="1" x14ac:dyDescent="0.25"/>
    <row r="6021" ht="12" customHeight="1" x14ac:dyDescent="0.25"/>
    <row r="6022" ht="12" customHeight="1" x14ac:dyDescent="0.25"/>
    <row r="6023" ht="12" customHeight="1" x14ac:dyDescent="0.25"/>
    <row r="6024" ht="12" customHeight="1" x14ac:dyDescent="0.25"/>
    <row r="6025" ht="12" customHeight="1" x14ac:dyDescent="0.25"/>
    <row r="6026" ht="12" customHeight="1" x14ac:dyDescent="0.25"/>
    <row r="6027" ht="12" customHeight="1" x14ac:dyDescent="0.25"/>
    <row r="6028" ht="12" customHeight="1" x14ac:dyDescent="0.25"/>
    <row r="6029" ht="12" customHeight="1" x14ac:dyDescent="0.25"/>
    <row r="6030" ht="12" customHeight="1" x14ac:dyDescent="0.25"/>
    <row r="6031" ht="12" customHeight="1" x14ac:dyDescent="0.25"/>
    <row r="6032" ht="12" customHeight="1" x14ac:dyDescent="0.25"/>
    <row r="6033" ht="12" customHeight="1" x14ac:dyDescent="0.25"/>
    <row r="6034" ht="12" customHeight="1" x14ac:dyDescent="0.25"/>
    <row r="6035" ht="12" customHeight="1" x14ac:dyDescent="0.25"/>
    <row r="6036" ht="12" customHeight="1" x14ac:dyDescent="0.25"/>
    <row r="6037" ht="12" customHeight="1" x14ac:dyDescent="0.25"/>
    <row r="6038" ht="12" customHeight="1" x14ac:dyDescent="0.25"/>
    <row r="6039" ht="12" customHeight="1" x14ac:dyDescent="0.25"/>
    <row r="6040" ht="12" customHeight="1" x14ac:dyDescent="0.25"/>
    <row r="6041" ht="12" customHeight="1" x14ac:dyDescent="0.25"/>
    <row r="6042" ht="12" customHeight="1" x14ac:dyDescent="0.25"/>
    <row r="6043" ht="12" customHeight="1" x14ac:dyDescent="0.25"/>
    <row r="6044" ht="12" customHeight="1" x14ac:dyDescent="0.25"/>
    <row r="6045" ht="12" customHeight="1" x14ac:dyDescent="0.25"/>
    <row r="6046" ht="12" customHeight="1" x14ac:dyDescent="0.25"/>
    <row r="6047" ht="12" customHeight="1" x14ac:dyDescent="0.25"/>
    <row r="6048" ht="12" customHeight="1" x14ac:dyDescent="0.25"/>
    <row r="6049" ht="12" customHeight="1" x14ac:dyDescent="0.25"/>
    <row r="6050" ht="12" customHeight="1" x14ac:dyDescent="0.25"/>
    <row r="6051" ht="12" customHeight="1" x14ac:dyDescent="0.25"/>
    <row r="6052" ht="12" customHeight="1" x14ac:dyDescent="0.25"/>
    <row r="6053" ht="12" customHeight="1" x14ac:dyDescent="0.25"/>
    <row r="6054" ht="12" customHeight="1" x14ac:dyDescent="0.25"/>
    <row r="6055" ht="12" customHeight="1" x14ac:dyDescent="0.25"/>
    <row r="6056" ht="12" customHeight="1" x14ac:dyDescent="0.25"/>
    <row r="6057" ht="12" customHeight="1" x14ac:dyDescent="0.25"/>
    <row r="6058" ht="12" customHeight="1" x14ac:dyDescent="0.25"/>
    <row r="6059" ht="12" customHeight="1" x14ac:dyDescent="0.25"/>
    <row r="6060" ht="12" customHeight="1" x14ac:dyDescent="0.25"/>
    <row r="6061" ht="12" customHeight="1" x14ac:dyDescent="0.25"/>
    <row r="6062" ht="12" customHeight="1" x14ac:dyDescent="0.25"/>
    <row r="6063" ht="12" customHeight="1" x14ac:dyDescent="0.25"/>
    <row r="6064" ht="12" customHeight="1" x14ac:dyDescent="0.25"/>
    <row r="6065" ht="12" customHeight="1" x14ac:dyDescent="0.25"/>
    <row r="6066" ht="12" customHeight="1" x14ac:dyDescent="0.25"/>
    <row r="6067" ht="12" customHeight="1" x14ac:dyDescent="0.25"/>
    <row r="6068" ht="12" customHeight="1" x14ac:dyDescent="0.25"/>
    <row r="6069" ht="12" customHeight="1" x14ac:dyDescent="0.25"/>
    <row r="6070" ht="12" customHeight="1" x14ac:dyDescent="0.25"/>
    <row r="6071" ht="12" customHeight="1" x14ac:dyDescent="0.25"/>
    <row r="6072" ht="12" customHeight="1" x14ac:dyDescent="0.25"/>
    <row r="6073" ht="12" customHeight="1" x14ac:dyDescent="0.25"/>
    <row r="6074" ht="12" customHeight="1" x14ac:dyDescent="0.25"/>
    <row r="6075" ht="12" customHeight="1" x14ac:dyDescent="0.25"/>
    <row r="6076" ht="12" customHeight="1" x14ac:dyDescent="0.25"/>
    <row r="6077" ht="12" customHeight="1" x14ac:dyDescent="0.25"/>
    <row r="6078" ht="12" customHeight="1" x14ac:dyDescent="0.25"/>
    <row r="6079" ht="12" customHeight="1" x14ac:dyDescent="0.25"/>
    <row r="6080" ht="12" customHeight="1" x14ac:dyDescent="0.25"/>
    <row r="6081" ht="12" customHeight="1" x14ac:dyDescent="0.25"/>
    <row r="6082" ht="12" customHeight="1" x14ac:dyDescent="0.25"/>
    <row r="6083" ht="12" customHeight="1" x14ac:dyDescent="0.25"/>
    <row r="6084" ht="12" customHeight="1" x14ac:dyDescent="0.25"/>
    <row r="6085" ht="12" customHeight="1" x14ac:dyDescent="0.25"/>
    <row r="6086" ht="12" customHeight="1" x14ac:dyDescent="0.25"/>
    <row r="6087" ht="12" customHeight="1" x14ac:dyDescent="0.25"/>
    <row r="6088" ht="12" customHeight="1" x14ac:dyDescent="0.25"/>
    <row r="6089" ht="12" customHeight="1" x14ac:dyDescent="0.25"/>
    <row r="6090" ht="12" customHeight="1" x14ac:dyDescent="0.25"/>
    <row r="6091" ht="12" customHeight="1" x14ac:dyDescent="0.25"/>
    <row r="6092" ht="12" customHeight="1" x14ac:dyDescent="0.25"/>
    <row r="6093" ht="12" customHeight="1" x14ac:dyDescent="0.25"/>
    <row r="6094" ht="12" customHeight="1" x14ac:dyDescent="0.25"/>
    <row r="6095" ht="12" customHeight="1" x14ac:dyDescent="0.25"/>
    <row r="6096" ht="12" customHeight="1" x14ac:dyDescent="0.25"/>
    <row r="6097" ht="12" customHeight="1" x14ac:dyDescent="0.25"/>
    <row r="6098" ht="12" customHeight="1" x14ac:dyDescent="0.25"/>
    <row r="6099" ht="12" customHeight="1" x14ac:dyDescent="0.25"/>
    <row r="6100" ht="12" customHeight="1" x14ac:dyDescent="0.25"/>
    <row r="6101" ht="12" customHeight="1" x14ac:dyDescent="0.25"/>
    <row r="6102" ht="12" customHeight="1" x14ac:dyDescent="0.25"/>
    <row r="6103" ht="12" customHeight="1" x14ac:dyDescent="0.25"/>
    <row r="6104" ht="12" customHeight="1" x14ac:dyDescent="0.25"/>
    <row r="6105" ht="12" customHeight="1" x14ac:dyDescent="0.25"/>
    <row r="6106" ht="12" customHeight="1" x14ac:dyDescent="0.25"/>
    <row r="6107" ht="12" customHeight="1" x14ac:dyDescent="0.25"/>
    <row r="6108" ht="12" customHeight="1" x14ac:dyDescent="0.25"/>
    <row r="6109" ht="12" customHeight="1" x14ac:dyDescent="0.25"/>
    <row r="6110" ht="12" customHeight="1" x14ac:dyDescent="0.25"/>
    <row r="6111" ht="12" customHeight="1" x14ac:dyDescent="0.25"/>
    <row r="6112" ht="12" customHeight="1" x14ac:dyDescent="0.25"/>
    <row r="6113" ht="12" customHeight="1" x14ac:dyDescent="0.25"/>
    <row r="6114" ht="12" customHeight="1" x14ac:dyDescent="0.25"/>
    <row r="6115" ht="12" customHeight="1" x14ac:dyDescent="0.25"/>
    <row r="6116" ht="12" customHeight="1" x14ac:dyDescent="0.25"/>
    <row r="6117" ht="12" customHeight="1" x14ac:dyDescent="0.25"/>
    <row r="6118" ht="12" customHeight="1" x14ac:dyDescent="0.25"/>
    <row r="6119" ht="12" customHeight="1" x14ac:dyDescent="0.25"/>
    <row r="6120" ht="12" customHeight="1" x14ac:dyDescent="0.25"/>
    <row r="6121" ht="12" customHeight="1" x14ac:dyDescent="0.25"/>
    <row r="6122" ht="12" customHeight="1" x14ac:dyDescent="0.25"/>
    <row r="6123" ht="12" customHeight="1" x14ac:dyDescent="0.25"/>
    <row r="6124" ht="12" customHeight="1" x14ac:dyDescent="0.25"/>
    <row r="6125" ht="12" customHeight="1" x14ac:dyDescent="0.25"/>
    <row r="6126" ht="12" customHeight="1" x14ac:dyDescent="0.25"/>
    <row r="6127" ht="12" customHeight="1" x14ac:dyDescent="0.25"/>
    <row r="6128" ht="12" customHeight="1" x14ac:dyDescent="0.25"/>
    <row r="6129" ht="12" customHeight="1" x14ac:dyDescent="0.25"/>
    <row r="6130" ht="12" customHeight="1" x14ac:dyDescent="0.25"/>
    <row r="6131" ht="12" customHeight="1" x14ac:dyDescent="0.25"/>
    <row r="6132" ht="12" customHeight="1" x14ac:dyDescent="0.25"/>
    <row r="6133" ht="12" customHeight="1" x14ac:dyDescent="0.25"/>
    <row r="6134" ht="12" customHeight="1" x14ac:dyDescent="0.25"/>
    <row r="6135" ht="12" customHeight="1" x14ac:dyDescent="0.25"/>
    <row r="6136" ht="12" customHeight="1" x14ac:dyDescent="0.25"/>
    <row r="6137" ht="12" customHeight="1" x14ac:dyDescent="0.25"/>
    <row r="6138" ht="12" customHeight="1" x14ac:dyDescent="0.25"/>
    <row r="6139" ht="12" customHeight="1" x14ac:dyDescent="0.25"/>
    <row r="6140" ht="12" customHeight="1" x14ac:dyDescent="0.25"/>
    <row r="6141" ht="12" customHeight="1" x14ac:dyDescent="0.25"/>
    <row r="6142" ht="12" customHeight="1" x14ac:dyDescent="0.25"/>
    <row r="6143" ht="12" customHeight="1" x14ac:dyDescent="0.25"/>
    <row r="6144" ht="12" customHeight="1" x14ac:dyDescent="0.25"/>
    <row r="6145" ht="12" customHeight="1" x14ac:dyDescent="0.25"/>
    <row r="6146" ht="12" customHeight="1" x14ac:dyDescent="0.25"/>
    <row r="6147" ht="12" customHeight="1" x14ac:dyDescent="0.25"/>
    <row r="6148" ht="12" customHeight="1" x14ac:dyDescent="0.25"/>
    <row r="6149" ht="12" customHeight="1" x14ac:dyDescent="0.25"/>
    <row r="6150" ht="12" customHeight="1" x14ac:dyDescent="0.25"/>
    <row r="6151" ht="12" customHeight="1" x14ac:dyDescent="0.25"/>
    <row r="6152" ht="12" customHeight="1" x14ac:dyDescent="0.25"/>
    <row r="6153" ht="12" customHeight="1" x14ac:dyDescent="0.25"/>
    <row r="6154" ht="12" customHeight="1" x14ac:dyDescent="0.25"/>
    <row r="6155" ht="12" customHeight="1" x14ac:dyDescent="0.25"/>
    <row r="6156" ht="12" customHeight="1" x14ac:dyDescent="0.25"/>
    <row r="6157" ht="12" customHeight="1" x14ac:dyDescent="0.25"/>
    <row r="6158" ht="12" customHeight="1" x14ac:dyDescent="0.25"/>
    <row r="6159" ht="12" customHeight="1" x14ac:dyDescent="0.25"/>
    <row r="6160" ht="12" customHeight="1" x14ac:dyDescent="0.25"/>
    <row r="6161" ht="12" customHeight="1" x14ac:dyDescent="0.25"/>
    <row r="6162" ht="12" customHeight="1" x14ac:dyDescent="0.25"/>
    <row r="6163" ht="12" customHeight="1" x14ac:dyDescent="0.25"/>
    <row r="6164" ht="12" customHeight="1" x14ac:dyDescent="0.25"/>
    <row r="6165" ht="12" customHeight="1" x14ac:dyDescent="0.25"/>
    <row r="6166" ht="12" customHeight="1" x14ac:dyDescent="0.25"/>
    <row r="6167" ht="12" customHeight="1" x14ac:dyDescent="0.25"/>
    <row r="6168" ht="12" customHeight="1" x14ac:dyDescent="0.25"/>
    <row r="6169" ht="12" customHeight="1" x14ac:dyDescent="0.25"/>
    <row r="6170" ht="12" customHeight="1" x14ac:dyDescent="0.25"/>
    <row r="6171" ht="12" customHeight="1" x14ac:dyDescent="0.25"/>
    <row r="6172" ht="12" customHeight="1" x14ac:dyDescent="0.25"/>
    <row r="6173" ht="12" customHeight="1" x14ac:dyDescent="0.25"/>
    <row r="6174" ht="12" customHeight="1" x14ac:dyDescent="0.25"/>
    <row r="6175" ht="12" customHeight="1" x14ac:dyDescent="0.25"/>
    <row r="6176" ht="12" customHeight="1" x14ac:dyDescent="0.25"/>
    <row r="6177" ht="12" customHeight="1" x14ac:dyDescent="0.25"/>
    <row r="6178" ht="12" customHeight="1" x14ac:dyDescent="0.25"/>
    <row r="6179" ht="12" customHeight="1" x14ac:dyDescent="0.25"/>
    <row r="6180" ht="12" customHeight="1" x14ac:dyDescent="0.25"/>
    <row r="6181" ht="12" customHeight="1" x14ac:dyDescent="0.25"/>
    <row r="6182" ht="12" customHeight="1" x14ac:dyDescent="0.25"/>
    <row r="6183" ht="12" customHeight="1" x14ac:dyDescent="0.25"/>
    <row r="6184" ht="12" customHeight="1" x14ac:dyDescent="0.25"/>
    <row r="6185" ht="12" customHeight="1" x14ac:dyDescent="0.25"/>
    <row r="6186" ht="12" customHeight="1" x14ac:dyDescent="0.25"/>
    <row r="6187" ht="12" customHeight="1" x14ac:dyDescent="0.25"/>
    <row r="6188" ht="12" customHeight="1" x14ac:dyDescent="0.25"/>
    <row r="6189" ht="12" customHeight="1" x14ac:dyDescent="0.25"/>
    <row r="6190" ht="12" customHeight="1" x14ac:dyDescent="0.25"/>
    <row r="6191" ht="12" customHeight="1" x14ac:dyDescent="0.25"/>
    <row r="6192" ht="12" customHeight="1" x14ac:dyDescent="0.25"/>
    <row r="6193" ht="12" customHeight="1" x14ac:dyDescent="0.25"/>
    <row r="6194" ht="12" customHeight="1" x14ac:dyDescent="0.25"/>
    <row r="6195" ht="12" customHeight="1" x14ac:dyDescent="0.25"/>
    <row r="6196" ht="12" customHeight="1" x14ac:dyDescent="0.25"/>
    <row r="6197" ht="12" customHeight="1" x14ac:dyDescent="0.25"/>
    <row r="6198" ht="12" customHeight="1" x14ac:dyDescent="0.25"/>
    <row r="6199" ht="12" customHeight="1" x14ac:dyDescent="0.25"/>
    <row r="6200" ht="12" customHeight="1" x14ac:dyDescent="0.25"/>
    <row r="6201" ht="12" customHeight="1" x14ac:dyDescent="0.25"/>
    <row r="6202" ht="12" customHeight="1" x14ac:dyDescent="0.25"/>
    <row r="6203" ht="12" customHeight="1" x14ac:dyDescent="0.25"/>
    <row r="6204" ht="12" customHeight="1" x14ac:dyDescent="0.25"/>
    <row r="6205" ht="12" customHeight="1" x14ac:dyDescent="0.25"/>
    <row r="6206" ht="12" customHeight="1" x14ac:dyDescent="0.25"/>
    <row r="6207" ht="12" customHeight="1" x14ac:dyDescent="0.25"/>
    <row r="6208" ht="12" customHeight="1" x14ac:dyDescent="0.25"/>
    <row r="6209" ht="12" customHeight="1" x14ac:dyDescent="0.25"/>
    <row r="6210" ht="12" customHeight="1" x14ac:dyDescent="0.25"/>
    <row r="6211" ht="12" customHeight="1" x14ac:dyDescent="0.25"/>
    <row r="6212" ht="12" customHeight="1" x14ac:dyDescent="0.25"/>
    <row r="6213" ht="12" customHeight="1" x14ac:dyDescent="0.25"/>
    <row r="6214" ht="12" customHeight="1" x14ac:dyDescent="0.25"/>
    <row r="6215" ht="12" customHeight="1" x14ac:dyDescent="0.25"/>
    <row r="6216" ht="12" customHeight="1" x14ac:dyDescent="0.25"/>
    <row r="6217" ht="12" customHeight="1" x14ac:dyDescent="0.25"/>
    <row r="6218" ht="12" customHeight="1" x14ac:dyDescent="0.25"/>
    <row r="6219" ht="12" customHeight="1" x14ac:dyDescent="0.25"/>
    <row r="6220" ht="12" customHeight="1" x14ac:dyDescent="0.25"/>
    <row r="6221" ht="12" customHeight="1" x14ac:dyDescent="0.25"/>
    <row r="6222" ht="12" customHeight="1" x14ac:dyDescent="0.25"/>
    <row r="6223" ht="12" customHeight="1" x14ac:dyDescent="0.25"/>
    <row r="6224" ht="12" customHeight="1" x14ac:dyDescent="0.25"/>
    <row r="6225" ht="12" customHeight="1" x14ac:dyDescent="0.25"/>
    <row r="6226" ht="12" customHeight="1" x14ac:dyDescent="0.25"/>
    <row r="6227" ht="12" customHeight="1" x14ac:dyDescent="0.25"/>
    <row r="6228" ht="12" customHeight="1" x14ac:dyDescent="0.25"/>
    <row r="6229" ht="12" customHeight="1" x14ac:dyDescent="0.25"/>
    <row r="6230" ht="12" customHeight="1" x14ac:dyDescent="0.25"/>
    <row r="6231" ht="12" customHeight="1" x14ac:dyDescent="0.25"/>
    <row r="6232" ht="12" customHeight="1" x14ac:dyDescent="0.25"/>
    <row r="6233" ht="12" customHeight="1" x14ac:dyDescent="0.25"/>
    <row r="6234" ht="12" customHeight="1" x14ac:dyDescent="0.25"/>
    <row r="6235" ht="12" customHeight="1" x14ac:dyDescent="0.25"/>
    <row r="6236" ht="12" customHeight="1" x14ac:dyDescent="0.25"/>
    <row r="6237" ht="12" customHeight="1" x14ac:dyDescent="0.25"/>
    <row r="6238" ht="12" customHeight="1" x14ac:dyDescent="0.25"/>
    <row r="6239" ht="12" customHeight="1" x14ac:dyDescent="0.25"/>
    <row r="6240" ht="12" customHeight="1" x14ac:dyDescent="0.25"/>
    <row r="6241" ht="12" customHeight="1" x14ac:dyDescent="0.25"/>
    <row r="6242" ht="12" customHeight="1" x14ac:dyDescent="0.25"/>
    <row r="6243" ht="12" customHeight="1" x14ac:dyDescent="0.25"/>
    <row r="6244" ht="12" customHeight="1" x14ac:dyDescent="0.25"/>
    <row r="6245" ht="12" customHeight="1" x14ac:dyDescent="0.25"/>
    <row r="6246" ht="12" customHeight="1" x14ac:dyDescent="0.25"/>
    <row r="6247" ht="12" customHeight="1" x14ac:dyDescent="0.25"/>
    <row r="6248" ht="12" customHeight="1" x14ac:dyDescent="0.25"/>
    <row r="6249" ht="12" customHeight="1" x14ac:dyDescent="0.25"/>
    <row r="6250" ht="12" customHeight="1" x14ac:dyDescent="0.25"/>
    <row r="6251" ht="12" customHeight="1" x14ac:dyDescent="0.25"/>
    <row r="6252" ht="12" customHeight="1" x14ac:dyDescent="0.25"/>
    <row r="6253" ht="12" customHeight="1" x14ac:dyDescent="0.25"/>
    <row r="6254" ht="12" customHeight="1" x14ac:dyDescent="0.25"/>
    <row r="6255" ht="12" customHeight="1" x14ac:dyDescent="0.25"/>
    <row r="6256" ht="12" customHeight="1" x14ac:dyDescent="0.25"/>
    <row r="6257" ht="12" customHeight="1" x14ac:dyDescent="0.25"/>
    <row r="6258" ht="12" customHeight="1" x14ac:dyDescent="0.25"/>
    <row r="6259" ht="12" customHeight="1" x14ac:dyDescent="0.25"/>
    <row r="6260" ht="12" customHeight="1" x14ac:dyDescent="0.25"/>
    <row r="6261" ht="12" customHeight="1" x14ac:dyDescent="0.25"/>
    <row r="6262" ht="12" customHeight="1" x14ac:dyDescent="0.25"/>
    <row r="6263" ht="12" customHeight="1" x14ac:dyDescent="0.25"/>
    <row r="6264" ht="12" customHeight="1" x14ac:dyDescent="0.25"/>
    <row r="6265" ht="12" customHeight="1" x14ac:dyDescent="0.25"/>
    <row r="6266" ht="12" customHeight="1" x14ac:dyDescent="0.25"/>
    <row r="6267" ht="12" customHeight="1" x14ac:dyDescent="0.25"/>
    <row r="6268" ht="12" customHeight="1" x14ac:dyDescent="0.25"/>
    <row r="6269" ht="12" customHeight="1" x14ac:dyDescent="0.25"/>
    <row r="6270" ht="12" customHeight="1" x14ac:dyDescent="0.25"/>
    <row r="6271" ht="12" customHeight="1" x14ac:dyDescent="0.25"/>
    <row r="6272" ht="12" customHeight="1" x14ac:dyDescent="0.25"/>
    <row r="6273" ht="12" customHeight="1" x14ac:dyDescent="0.25"/>
    <row r="6274" ht="12" customHeight="1" x14ac:dyDescent="0.25"/>
    <row r="6275" ht="12" customHeight="1" x14ac:dyDescent="0.25"/>
    <row r="6276" ht="12" customHeight="1" x14ac:dyDescent="0.25"/>
    <row r="6277" ht="12" customHeight="1" x14ac:dyDescent="0.25"/>
    <row r="6278" ht="12" customHeight="1" x14ac:dyDescent="0.25"/>
    <row r="6279" ht="12" customHeight="1" x14ac:dyDescent="0.25"/>
    <row r="6280" ht="12" customHeight="1" x14ac:dyDescent="0.25"/>
    <row r="6281" ht="12" customHeight="1" x14ac:dyDescent="0.25"/>
    <row r="6282" ht="12" customHeight="1" x14ac:dyDescent="0.25"/>
    <row r="6283" ht="12" customHeight="1" x14ac:dyDescent="0.25"/>
    <row r="6284" ht="12" customHeight="1" x14ac:dyDescent="0.25"/>
    <row r="6285" ht="12" customHeight="1" x14ac:dyDescent="0.25"/>
    <row r="6286" ht="12" customHeight="1" x14ac:dyDescent="0.25"/>
    <row r="6287" ht="12" customHeight="1" x14ac:dyDescent="0.25"/>
    <row r="6288" ht="12" customHeight="1" x14ac:dyDescent="0.25"/>
    <row r="6289" ht="12" customHeight="1" x14ac:dyDescent="0.25"/>
    <row r="6290" ht="12" customHeight="1" x14ac:dyDescent="0.25"/>
    <row r="6291" ht="12" customHeight="1" x14ac:dyDescent="0.25"/>
    <row r="6292" ht="12" customHeight="1" x14ac:dyDescent="0.25"/>
    <row r="6293" ht="12" customHeight="1" x14ac:dyDescent="0.25"/>
    <row r="6294" ht="12" customHeight="1" x14ac:dyDescent="0.25"/>
    <row r="6295" ht="12" customHeight="1" x14ac:dyDescent="0.25"/>
    <row r="6296" ht="12" customHeight="1" x14ac:dyDescent="0.25"/>
    <row r="6297" ht="12" customHeight="1" x14ac:dyDescent="0.25"/>
    <row r="6298" ht="12" customHeight="1" x14ac:dyDescent="0.25"/>
    <row r="6299" ht="12" customHeight="1" x14ac:dyDescent="0.25"/>
    <row r="6300" ht="12" customHeight="1" x14ac:dyDescent="0.25"/>
    <row r="6301" ht="12" customHeight="1" x14ac:dyDescent="0.25"/>
    <row r="6302" ht="12" customHeight="1" x14ac:dyDescent="0.25"/>
    <row r="6303" ht="12" customHeight="1" x14ac:dyDescent="0.25"/>
    <row r="6304" ht="12" customHeight="1" x14ac:dyDescent="0.25"/>
    <row r="6305" ht="12" customHeight="1" x14ac:dyDescent="0.25"/>
    <row r="6306" ht="12" customHeight="1" x14ac:dyDescent="0.25"/>
    <row r="6307" ht="12" customHeight="1" x14ac:dyDescent="0.25"/>
    <row r="6308" ht="12" customHeight="1" x14ac:dyDescent="0.25"/>
    <row r="6309" ht="12" customHeight="1" x14ac:dyDescent="0.25"/>
    <row r="6310" ht="12" customHeight="1" x14ac:dyDescent="0.25"/>
    <row r="6311" ht="12" customHeight="1" x14ac:dyDescent="0.25"/>
    <row r="6312" ht="12" customHeight="1" x14ac:dyDescent="0.25"/>
    <row r="6313" ht="12" customHeight="1" x14ac:dyDescent="0.25"/>
    <row r="6314" ht="12" customHeight="1" x14ac:dyDescent="0.25"/>
    <row r="6315" ht="12" customHeight="1" x14ac:dyDescent="0.25"/>
    <row r="6316" ht="12" customHeight="1" x14ac:dyDescent="0.25"/>
    <row r="6317" ht="12" customHeight="1" x14ac:dyDescent="0.25"/>
    <row r="6318" ht="12" customHeight="1" x14ac:dyDescent="0.25"/>
    <row r="6319" ht="12" customHeight="1" x14ac:dyDescent="0.25"/>
    <row r="6320" ht="12" customHeight="1" x14ac:dyDescent="0.25"/>
    <row r="6321" ht="12" customHeight="1" x14ac:dyDescent="0.25"/>
    <row r="6322" ht="12" customHeight="1" x14ac:dyDescent="0.25"/>
    <row r="6323" ht="12" customHeight="1" x14ac:dyDescent="0.25"/>
    <row r="6324" ht="12" customHeight="1" x14ac:dyDescent="0.25"/>
    <row r="6325" ht="12" customHeight="1" x14ac:dyDescent="0.25"/>
    <row r="6326" ht="12" customHeight="1" x14ac:dyDescent="0.25"/>
    <row r="6327" ht="12" customHeight="1" x14ac:dyDescent="0.25"/>
    <row r="6328" ht="12" customHeight="1" x14ac:dyDescent="0.25"/>
    <row r="6329" ht="12" customHeight="1" x14ac:dyDescent="0.25"/>
    <row r="6330" ht="12" customHeight="1" x14ac:dyDescent="0.25"/>
    <row r="6331" ht="12" customHeight="1" x14ac:dyDescent="0.25"/>
    <row r="6332" ht="12" customHeight="1" x14ac:dyDescent="0.25"/>
    <row r="6333" ht="12" customHeight="1" x14ac:dyDescent="0.25"/>
    <row r="6334" ht="12" customHeight="1" x14ac:dyDescent="0.25"/>
    <row r="6335" ht="12" customHeight="1" x14ac:dyDescent="0.25"/>
    <row r="6336" ht="12" customHeight="1" x14ac:dyDescent="0.25"/>
    <row r="6337" ht="12" customHeight="1" x14ac:dyDescent="0.25"/>
    <row r="6338" ht="12" customHeight="1" x14ac:dyDescent="0.25"/>
    <row r="6339" ht="12" customHeight="1" x14ac:dyDescent="0.25"/>
    <row r="6340" ht="12" customHeight="1" x14ac:dyDescent="0.25"/>
    <row r="6341" ht="12" customHeight="1" x14ac:dyDescent="0.25"/>
    <row r="6342" ht="12" customHeight="1" x14ac:dyDescent="0.25"/>
    <row r="6343" ht="12" customHeight="1" x14ac:dyDescent="0.25"/>
    <row r="6344" ht="12" customHeight="1" x14ac:dyDescent="0.25"/>
    <row r="6345" ht="12" customHeight="1" x14ac:dyDescent="0.25"/>
    <row r="6346" ht="12" customHeight="1" x14ac:dyDescent="0.25"/>
    <row r="6347" ht="12" customHeight="1" x14ac:dyDescent="0.25"/>
    <row r="6348" ht="12" customHeight="1" x14ac:dyDescent="0.25"/>
    <row r="6349" ht="12" customHeight="1" x14ac:dyDescent="0.25"/>
    <row r="6350" ht="12" customHeight="1" x14ac:dyDescent="0.25"/>
    <row r="6351" ht="12" customHeight="1" x14ac:dyDescent="0.25"/>
    <row r="6352" ht="12" customHeight="1" x14ac:dyDescent="0.25"/>
    <row r="6353" ht="12" customHeight="1" x14ac:dyDescent="0.25"/>
    <row r="6354" ht="12" customHeight="1" x14ac:dyDescent="0.25"/>
    <row r="6355" ht="12" customHeight="1" x14ac:dyDescent="0.25"/>
    <row r="6356" ht="12" customHeight="1" x14ac:dyDescent="0.25"/>
    <row r="6357" ht="12" customHeight="1" x14ac:dyDescent="0.25"/>
    <row r="6358" ht="12" customHeight="1" x14ac:dyDescent="0.25"/>
    <row r="6359" ht="12" customHeight="1" x14ac:dyDescent="0.25"/>
    <row r="6360" ht="12" customHeight="1" x14ac:dyDescent="0.25"/>
    <row r="6361" ht="12" customHeight="1" x14ac:dyDescent="0.25"/>
    <row r="6362" ht="12" customHeight="1" x14ac:dyDescent="0.25"/>
    <row r="6363" ht="12" customHeight="1" x14ac:dyDescent="0.25"/>
    <row r="6364" ht="12" customHeight="1" x14ac:dyDescent="0.25"/>
    <row r="6365" ht="12" customHeight="1" x14ac:dyDescent="0.25"/>
    <row r="6366" ht="12" customHeight="1" x14ac:dyDescent="0.25"/>
    <row r="6367" ht="12" customHeight="1" x14ac:dyDescent="0.25"/>
    <row r="6368" ht="12" customHeight="1" x14ac:dyDescent="0.25"/>
    <row r="6369" ht="12" customHeight="1" x14ac:dyDescent="0.25"/>
    <row r="6370" ht="12" customHeight="1" x14ac:dyDescent="0.25"/>
    <row r="6371" ht="12" customHeight="1" x14ac:dyDescent="0.25"/>
    <row r="6372" ht="12" customHeight="1" x14ac:dyDescent="0.25"/>
    <row r="6373" ht="12" customHeight="1" x14ac:dyDescent="0.25"/>
    <row r="6374" ht="12" customHeight="1" x14ac:dyDescent="0.25"/>
    <row r="6375" ht="12" customHeight="1" x14ac:dyDescent="0.25"/>
    <row r="6376" ht="12" customHeight="1" x14ac:dyDescent="0.25"/>
    <row r="6377" ht="12" customHeight="1" x14ac:dyDescent="0.25"/>
    <row r="6378" ht="12" customHeight="1" x14ac:dyDescent="0.25"/>
    <row r="6379" ht="12" customHeight="1" x14ac:dyDescent="0.25"/>
    <row r="6380" ht="12" customHeight="1" x14ac:dyDescent="0.25"/>
    <row r="6381" ht="12" customHeight="1" x14ac:dyDescent="0.25"/>
    <row r="6382" ht="12" customHeight="1" x14ac:dyDescent="0.25"/>
    <row r="6383" ht="12" customHeight="1" x14ac:dyDescent="0.25"/>
    <row r="6384" ht="12" customHeight="1" x14ac:dyDescent="0.25"/>
    <row r="6385" ht="12" customHeight="1" x14ac:dyDescent="0.25"/>
    <row r="6386" ht="12" customHeight="1" x14ac:dyDescent="0.25"/>
    <row r="6387" ht="12" customHeight="1" x14ac:dyDescent="0.25"/>
    <row r="6388" ht="12" customHeight="1" x14ac:dyDescent="0.25"/>
    <row r="6389" ht="12" customHeight="1" x14ac:dyDescent="0.25"/>
    <row r="6390" ht="12" customHeight="1" x14ac:dyDescent="0.25"/>
    <row r="6391" ht="12" customHeight="1" x14ac:dyDescent="0.25"/>
    <row r="6392" ht="12" customHeight="1" x14ac:dyDescent="0.25"/>
    <row r="6393" ht="12" customHeight="1" x14ac:dyDescent="0.25"/>
    <row r="6394" ht="12" customHeight="1" x14ac:dyDescent="0.25"/>
    <row r="6395" ht="12" customHeight="1" x14ac:dyDescent="0.25"/>
    <row r="6396" ht="12" customHeight="1" x14ac:dyDescent="0.25"/>
    <row r="6397" ht="12" customHeight="1" x14ac:dyDescent="0.25"/>
    <row r="6398" ht="12" customHeight="1" x14ac:dyDescent="0.25"/>
    <row r="6399" ht="12" customHeight="1" x14ac:dyDescent="0.25"/>
    <row r="6400" ht="12" customHeight="1" x14ac:dyDescent="0.25"/>
    <row r="6401" ht="12" customHeight="1" x14ac:dyDescent="0.25"/>
    <row r="6402" ht="12" customHeight="1" x14ac:dyDescent="0.25"/>
    <row r="6403" ht="12" customHeight="1" x14ac:dyDescent="0.25"/>
    <row r="6404" ht="12" customHeight="1" x14ac:dyDescent="0.25"/>
    <row r="6405" ht="12" customHeight="1" x14ac:dyDescent="0.25"/>
    <row r="6406" ht="12" customHeight="1" x14ac:dyDescent="0.25"/>
    <row r="6407" ht="12" customHeight="1" x14ac:dyDescent="0.25"/>
    <row r="6408" ht="12" customHeight="1" x14ac:dyDescent="0.25"/>
    <row r="6409" ht="12" customHeight="1" x14ac:dyDescent="0.25"/>
    <row r="6410" ht="12" customHeight="1" x14ac:dyDescent="0.25"/>
    <row r="6411" ht="12" customHeight="1" x14ac:dyDescent="0.25"/>
    <row r="6412" ht="12" customHeight="1" x14ac:dyDescent="0.25"/>
    <row r="6413" ht="12" customHeight="1" x14ac:dyDescent="0.25"/>
    <row r="6414" ht="12" customHeight="1" x14ac:dyDescent="0.25"/>
    <row r="6415" ht="12" customHeight="1" x14ac:dyDescent="0.25"/>
    <row r="6416" ht="12" customHeight="1" x14ac:dyDescent="0.25"/>
    <row r="6417" ht="12" customHeight="1" x14ac:dyDescent="0.25"/>
    <row r="6418" ht="12" customHeight="1" x14ac:dyDescent="0.25"/>
    <row r="6419" ht="12" customHeight="1" x14ac:dyDescent="0.25"/>
    <row r="6420" ht="12" customHeight="1" x14ac:dyDescent="0.25"/>
    <row r="6421" ht="12" customHeight="1" x14ac:dyDescent="0.25"/>
    <row r="6422" ht="12" customHeight="1" x14ac:dyDescent="0.25"/>
    <row r="6423" ht="12" customHeight="1" x14ac:dyDescent="0.25"/>
    <row r="6424" ht="12" customHeight="1" x14ac:dyDescent="0.25"/>
    <row r="6425" ht="12" customHeight="1" x14ac:dyDescent="0.25"/>
    <row r="6426" ht="12" customHeight="1" x14ac:dyDescent="0.25"/>
    <row r="6427" ht="12" customHeight="1" x14ac:dyDescent="0.25"/>
    <row r="6428" ht="12" customHeight="1" x14ac:dyDescent="0.25"/>
    <row r="6429" ht="12" customHeight="1" x14ac:dyDescent="0.25"/>
    <row r="6430" ht="12" customHeight="1" x14ac:dyDescent="0.25"/>
    <row r="6431" ht="12" customHeight="1" x14ac:dyDescent="0.25"/>
    <row r="6432" ht="12" customHeight="1" x14ac:dyDescent="0.25"/>
    <row r="6433" ht="12" customHeight="1" x14ac:dyDescent="0.25"/>
    <row r="6434" ht="12" customHeight="1" x14ac:dyDescent="0.25"/>
    <row r="6435" ht="12" customHeight="1" x14ac:dyDescent="0.25"/>
    <row r="6436" ht="12" customHeight="1" x14ac:dyDescent="0.25"/>
    <row r="6437" ht="12" customHeight="1" x14ac:dyDescent="0.25"/>
    <row r="6438" ht="12" customHeight="1" x14ac:dyDescent="0.25"/>
    <row r="6439" ht="12" customHeight="1" x14ac:dyDescent="0.25"/>
    <row r="6440" ht="12" customHeight="1" x14ac:dyDescent="0.25"/>
    <row r="6441" ht="12" customHeight="1" x14ac:dyDescent="0.25"/>
    <row r="6442" ht="12" customHeight="1" x14ac:dyDescent="0.25"/>
    <row r="6443" ht="12" customHeight="1" x14ac:dyDescent="0.25"/>
    <row r="6444" ht="12" customHeight="1" x14ac:dyDescent="0.25"/>
    <row r="6445" ht="12" customHeight="1" x14ac:dyDescent="0.25"/>
    <row r="6446" ht="12" customHeight="1" x14ac:dyDescent="0.25"/>
    <row r="6447" ht="12" customHeight="1" x14ac:dyDescent="0.25"/>
    <row r="6448" ht="12" customHeight="1" x14ac:dyDescent="0.25"/>
    <row r="6449" ht="12" customHeight="1" x14ac:dyDescent="0.25"/>
    <row r="6450" ht="12" customHeight="1" x14ac:dyDescent="0.25"/>
    <row r="6451" ht="12" customHeight="1" x14ac:dyDescent="0.25"/>
    <row r="6452" ht="12" customHeight="1" x14ac:dyDescent="0.25"/>
    <row r="6453" ht="12" customHeight="1" x14ac:dyDescent="0.25"/>
    <row r="6454" ht="12" customHeight="1" x14ac:dyDescent="0.25"/>
    <row r="6455" ht="12" customHeight="1" x14ac:dyDescent="0.25"/>
    <row r="6456" ht="12" customHeight="1" x14ac:dyDescent="0.25"/>
    <row r="6457" ht="12" customHeight="1" x14ac:dyDescent="0.25"/>
    <row r="6458" ht="12" customHeight="1" x14ac:dyDescent="0.25"/>
    <row r="6459" ht="12" customHeight="1" x14ac:dyDescent="0.25"/>
    <row r="6460" ht="12" customHeight="1" x14ac:dyDescent="0.25"/>
    <row r="6461" ht="12" customHeight="1" x14ac:dyDescent="0.25"/>
    <row r="6462" ht="12" customHeight="1" x14ac:dyDescent="0.25"/>
    <row r="6463" ht="12" customHeight="1" x14ac:dyDescent="0.25"/>
    <row r="6464" ht="12" customHeight="1" x14ac:dyDescent="0.25"/>
    <row r="6465" ht="12" customHeight="1" x14ac:dyDescent="0.25"/>
    <row r="6466" ht="12" customHeight="1" x14ac:dyDescent="0.25"/>
    <row r="6467" ht="12" customHeight="1" x14ac:dyDescent="0.25"/>
    <row r="6468" ht="12" customHeight="1" x14ac:dyDescent="0.25"/>
    <row r="6469" ht="12" customHeight="1" x14ac:dyDescent="0.25"/>
    <row r="6470" ht="12" customHeight="1" x14ac:dyDescent="0.25"/>
    <row r="6471" ht="12" customHeight="1" x14ac:dyDescent="0.25"/>
    <row r="6472" ht="12" customHeight="1" x14ac:dyDescent="0.25"/>
    <row r="6473" ht="12" customHeight="1" x14ac:dyDescent="0.25"/>
    <row r="6474" ht="12" customHeight="1" x14ac:dyDescent="0.25"/>
    <row r="6475" ht="12" customHeight="1" x14ac:dyDescent="0.25"/>
    <row r="6476" ht="12" customHeight="1" x14ac:dyDescent="0.25"/>
    <row r="6477" ht="12" customHeight="1" x14ac:dyDescent="0.25"/>
    <row r="6478" ht="12" customHeight="1" x14ac:dyDescent="0.25"/>
    <row r="6479" ht="12" customHeight="1" x14ac:dyDescent="0.25"/>
    <row r="6480" ht="12" customHeight="1" x14ac:dyDescent="0.25"/>
    <row r="6481" ht="12" customHeight="1" x14ac:dyDescent="0.25"/>
    <row r="6482" ht="12" customHeight="1" x14ac:dyDescent="0.25"/>
    <row r="6483" ht="12" customHeight="1" x14ac:dyDescent="0.25"/>
    <row r="6484" ht="12" customHeight="1" x14ac:dyDescent="0.25"/>
    <row r="6485" ht="12" customHeight="1" x14ac:dyDescent="0.25"/>
    <row r="6486" ht="12" customHeight="1" x14ac:dyDescent="0.25"/>
    <row r="6487" ht="12" customHeight="1" x14ac:dyDescent="0.25"/>
    <row r="6488" ht="12" customHeight="1" x14ac:dyDescent="0.25"/>
    <row r="6489" ht="12" customHeight="1" x14ac:dyDescent="0.25"/>
    <row r="6490" ht="12" customHeight="1" x14ac:dyDescent="0.25"/>
    <row r="6491" ht="12" customHeight="1" x14ac:dyDescent="0.25"/>
    <row r="6492" ht="12" customHeight="1" x14ac:dyDescent="0.25"/>
    <row r="6493" ht="12" customHeight="1" x14ac:dyDescent="0.25"/>
    <row r="6494" ht="12" customHeight="1" x14ac:dyDescent="0.25"/>
    <row r="6495" ht="12" customHeight="1" x14ac:dyDescent="0.25"/>
    <row r="6496" ht="12" customHeight="1" x14ac:dyDescent="0.25"/>
    <row r="6497" ht="12" customHeight="1" x14ac:dyDescent="0.25"/>
    <row r="6498" ht="12" customHeight="1" x14ac:dyDescent="0.25"/>
    <row r="6499" ht="12" customHeight="1" x14ac:dyDescent="0.25"/>
    <row r="6500" ht="12" customHeight="1" x14ac:dyDescent="0.25"/>
    <row r="6501" ht="12" customHeight="1" x14ac:dyDescent="0.25"/>
    <row r="6502" ht="12" customHeight="1" x14ac:dyDescent="0.25"/>
    <row r="6503" ht="12" customHeight="1" x14ac:dyDescent="0.25"/>
    <row r="6504" ht="12" customHeight="1" x14ac:dyDescent="0.25"/>
    <row r="6505" ht="12" customHeight="1" x14ac:dyDescent="0.25"/>
    <row r="6506" ht="12" customHeight="1" x14ac:dyDescent="0.25"/>
    <row r="6507" ht="12" customHeight="1" x14ac:dyDescent="0.25"/>
    <row r="6508" ht="12" customHeight="1" x14ac:dyDescent="0.25"/>
    <row r="6509" ht="12" customHeight="1" x14ac:dyDescent="0.25"/>
    <row r="6510" ht="12" customHeight="1" x14ac:dyDescent="0.25"/>
    <row r="6511" ht="12" customHeight="1" x14ac:dyDescent="0.25"/>
    <row r="6512" ht="12" customHeight="1" x14ac:dyDescent="0.25"/>
    <row r="6513" ht="12" customHeight="1" x14ac:dyDescent="0.25"/>
    <row r="6514" ht="12" customHeight="1" x14ac:dyDescent="0.25"/>
    <row r="6515" ht="12" customHeight="1" x14ac:dyDescent="0.25"/>
    <row r="6516" ht="12" customHeight="1" x14ac:dyDescent="0.25"/>
    <row r="6517" ht="12" customHeight="1" x14ac:dyDescent="0.25"/>
    <row r="6518" ht="12" customHeight="1" x14ac:dyDescent="0.25"/>
    <row r="6519" ht="12" customHeight="1" x14ac:dyDescent="0.25"/>
    <row r="6520" ht="12" customHeight="1" x14ac:dyDescent="0.25"/>
    <row r="6521" ht="12" customHeight="1" x14ac:dyDescent="0.25"/>
    <row r="6522" ht="12" customHeight="1" x14ac:dyDescent="0.25"/>
    <row r="6523" ht="12" customHeight="1" x14ac:dyDescent="0.25"/>
    <row r="6524" ht="12" customHeight="1" x14ac:dyDescent="0.25"/>
    <row r="6525" ht="12" customHeight="1" x14ac:dyDescent="0.25"/>
    <row r="6526" ht="12" customHeight="1" x14ac:dyDescent="0.25"/>
    <row r="6527" ht="12" customHeight="1" x14ac:dyDescent="0.25"/>
    <row r="6528" ht="12" customHeight="1" x14ac:dyDescent="0.25"/>
    <row r="6529" ht="12" customHeight="1" x14ac:dyDescent="0.25"/>
    <row r="6530" ht="12" customHeight="1" x14ac:dyDescent="0.25"/>
    <row r="6531" ht="12" customHeight="1" x14ac:dyDescent="0.25"/>
    <row r="6532" ht="12" customHeight="1" x14ac:dyDescent="0.25"/>
    <row r="6533" ht="12" customHeight="1" x14ac:dyDescent="0.25"/>
    <row r="6534" ht="12" customHeight="1" x14ac:dyDescent="0.25"/>
    <row r="6535" ht="12" customHeight="1" x14ac:dyDescent="0.25"/>
    <row r="6536" ht="12" customHeight="1" x14ac:dyDescent="0.25"/>
    <row r="6537" ht="12" customHeight="1" x14ac:dyDescent="0.25"/>
    <row r="6538" ht="12" customHeight="1" x14ac:dyDescent="0.25"/>
    <row r="6539" ht="12" customHeight="1" x14ac:dyDescent="0.25"/>
    <row r="6540" ht="12" customHeight="1" x14ac:dyDescent="0.25"/>
    <row r="6541" ht="12" customHeight="1" x14ac:dyDescent="0.25"/>
    <row r="6542" ht="12" customHeight="1" x14ac:dyDescent="0.25"/>
    <row r="6543" ht="12" customHeight="1" x14ac:dyDescent="0.25"/>
    <row r="6544" ht="12" customHeight="1" x14ac:dyDescent="0.25"/>
    <row r="6545" ht="12" customHeight="1" x14ac:dyDescent="0.25"/>
    <row r="6546" ht="12" customHeight="1" x14ac:dyDescent="0.25"/>
    <row r="6547" ht="12" customHeight="1" x14ac:dyDescent="0.25"/>
    <row r="6548" ht="12" customHeight="1" x14ac:dyDescent="0.25"/>
    <row r="6549" ht="12" customHeight="1" x14ac:dyDescent="0.25"/>
    <row r="6550" ht="12" customHeight="1" x14ac:dyDescent="0.25"/>
    <row r="6551" ht="12" customHeight="1" x14ac:dyDescent="0.25"/>
    <row r="6552" ht="12" customHeight="1" x14ac:dyDescent="0.25"/>
    <row r="6553" ht="12" customHeight="1" x14ac:dyDescent="0.25"/>
    <row r="6554" ht="12" customHeight="1" x14ac:dyDescent="0.25"/>
    <row r="6555" ht="12" customHeight="1" x14ac:dyDescent="0.25"/>
    <row r="6556" ht="12" customHeight="1" x14ac:dyDescent="0.25"/>
    <row r="6557" ht="12" customHeight="1" x14ac:dyDescent="0.25"/>
    <row r="6558" ht="12" customHeight="1" x14ac:dyDescent="0.25"/>
    <row r="6559" ht="12" customHeight="1" x14ac:dyDescent="0.25"/>
    <row r="6560" ht="12" customHeight="1" x14ac:dyDescent="0.25"/>
    <row r="6561" ht="12" customHeight="1" x14ac:dyDescent="0.25"/>
    <row r="6562" ht="12" customHeight="1" x14ac:dyDescent="0.25"/>
    <row r="6563" ht="12" customHeight="1" x14ac:dyDescent="0.25"/>
    <row r="6564" ht="12" customHeight="1" x14ac:dyDescent="0.25"/>
    <row r="6565" ht="12" customHeight="1" x14ac:dyDescent="0.25"/>
    <row r="6566" ht="12" customHeight="1" x14ac:dyDescent="0.25"/>
    <row r="6567" ht="12" customHeight="1" x14ac:dyDescent="0.25"/>
    <row r="6568" ht="12" customHeight="1" x14ac:dyDescent="0.25"/>
    <row r="6569" ht="12" customHeight="1" x14ac:dyDescent="0.25"/>
    <row r="6570" ht="12" customHeight="1" x14ac:dyDescent="0.25"/>
    <row r="6571" ht="12" customHeight="1" x14ac:dyDescent="0.25"/>
    <row r="6572" ht="12" customHeight="1" x14ac:dyDescent="0.25"/>
    <row r="6573" ht="12" customHeight="1" x14ac:dyDescent="0.25"/>
    <row r="6574" ht="12" customHeight="1" x14ac:dyDescent="0.25"/>
    <row r="6575" ht="12" customHeight="1" x14ac:dyDescent="0.25"/>
    <row r="6576" ht="12" customHeight="1" x14ac:dyDescent="0.25"/>
    <row r="6577" ht="12" customHeight="1" x14ac:dyDescent="0.25"/>
    <row r="6578" ht="12" customHeight="1" x14ac:dyDescent="0.25"/>
    <row r="6579" ht="12" customHeight="1" x14ac:dyDescent="0.25"/>
    <row r="6580" ht="12" customHeight="1" x14ac:dyDescent="0.25"/>
    <row r="6581" ht="12" customHeight="1" x14ac:dyDescent="0.25"/>
    <row r="6582" ht="12" customHeight="1" x14ac:dyDescent="0.25"/>
    <row r="6583" ht="12" customHeight="1" x14ac:dyDescent="0.25"/>
    <row r="6584" ht="12" customHeight="1" x14ac:dyDescent="0.25"/>
    <row r="6585" ht="12" customHeight="1" x14ac:dyDescent="0.25"/>
    <row r="6586" ht="12" customHeight="1" x14ac:dyDescent="0.25"/>
    <row r="6587" ht="12" customHeight="1" x14ac:dyDescent="0.25"/>
    <row r="6588" ht="12" customHeight="1" x14ac:dyDescent="0.25"/>
    <row r="6589" ht="12" customHeight="1" x14ac:dyDescent="0.25"/>
    <row r="6590" ht="12" customHeight="1" x14ac:dyDescent="0.25"/>
    <row r="6591" ht="12" customHeight="1" x14ac:dyDescent="0.25"/>
    <row r="6592" ht="12" customHeight="1" x14ac:dyDescent="0.25"/>
    <row r="6593" ht="12" customHeight="1" x14ac:dyDescent="0.25"/>
    <row r="6594" ht="12" customHeight="1" x14ac:dyDescent="0.25"/>
    <row r="6595" ht="12" customHeight="1" x14ac:dyDescent="0.25"/>
    <row r="6596" ht="12" customHeight="1" x14ac:dyDescent="0.25"/>
    <row r="6597" ht="12" customHeight="1" x14ac:dyDescent="0.25"/>
    <row r="6598" ht="12" customHeight="1" x14ac:dyDescent="0.25"/>
    <row r="6599" ht="12" customHeight="1" x14ac:dyDescent="0.25"/>
    <row r="6600" ht="12" customHeight="1" x14ac:dyDescent="0.25"/>
    <row r="6601" ht="12" customHeight="1" x14ac:dyDescent="0.25"/>
    <row r="6602" ht="12" customHeight="1" x14ac:dyDescent="0.25"/>
    <row r="6603" ht="12" customHeight="1" x14ac:dyDescent="0.25"/>
    <row r="6604" ht="12" customHeight="1" x14ac:dyDescent="0.25"/>
    <row r="6605" ht="12" customHeight="1" x14ac:dyDescent="0.25"/>
    <row r="6606" ht="12" customHeight="1" x14ac:dyDescent="0.25"/>
    <row r="6607" ht="12" customHeight="1" x14ac:dyDescent="0.25"/>
    <row r="6608" ht="12" customHeight="1" x14ac:dyDescent="0.25"/>
    <row r="6609" ht="12" customHeight="1" x14ac:dyDescent="0.25"/>
    <row r="6610" ht="12" customHeight="1" x14ac:dyDescent="0.25"/>
    <row r="6611" ht="12" customHeight="1" x14ac:dyDescent="0.25"/>
    <row r="6612" ht="12" customHeight="1" x14ac:dyDescent="0.25"/>
    <row r="6613" ht="12" customHeight="1" x14ac:dyDescent="0.25"/>
    <row r="6614" ht="12" customHeight="1" x14ac:dyDescent="0.25"/>
    <row r="6615" ht="12" customHeight="1" x14ac:dyDescent="0.25"/>
    <row r="6616" ht="12" customHeight="1" x14ac:dyDescent="0.25"/>
    <row r="6617" ht="12" customHeight="1" x14ac:dyDescent="0.25"/>
    <row r="6618" ht="12" customHeight="1" x14ac:dyDescent="0.25"/>
    <row r="6619" ht="12" customHeight="1" x14ac:dyDescent="0.25"/>
    <row r="6620" ht="12" customHeight="1" x14ac:dyDescent="0.25"/>
    <row r="6621" ht="12" customHeight="1" x14ac:dyDescent="0.25"/>
    <row r="6622" ht="12" customHeight="1" x14ac:dyDescent="0.25"/>
    <row r="6623" ht="12" customHeight="1" x14ac:dyDescent="0.25"/>
    <row r="6624" ht="12" customHeight="1" x14ac:dyDescent="0.25"/>
    <row r="6625" ht="12" customHeight="1" x14ac:dyDescent="0.25"/>
    <row r="6626" ht="12" customHeight="1" x14ac:dyDescent="0.25"/>
    <row r="6627" ht="12" customHeight="1" x14ac:dyDescent="0.25"/>
    <row r="6628" ht="12" customHeight="1" x14ac:dyDescent="0.25"/>
    <row r="6629" ht="12" customHeight="1" x14ac:dyDescent="0.25"/>
    <row r="6630" ht="12" customHeight="1" x14ac:dyDescent="0.25"/>
    <row r="6631" ht="12" customHeight="1" x14ac:dyDescent="0.25"/>
    <row r="6632" ht="12" customHeight="1" x14ac:dyDescent="0.25"/>
    <row r="6633" ht="12" customHeight="1" x14ac:dyDescent="0.25"/>
    <row r="6634" ht="12" customHeight="1" x14ac:dyDescent="0.25"/>
    <row r="6635" ht="12" customHeight="1" x14ac:dyDescent="0.25"/>
    <row r="6636" ht="12" customHeight="1" x14ac:dyDescent="0.25"/>
    <row r="6637" ht="12" customHeight="1" x14ac:dyDescent="0.25"/>
    <row r="6638" ht="12" customHeight="1" x14ac:dyDescent="0.25"/>
    <row r="6639" ht="12" customHeight="1" x14ac:dyDescent="0.25"/>
    <row r="6640" ht="12" customHeight="1" x14ac:dyDescent="0.25"/>
    <row r="6641" ht="12" customHeight="1" x14ac:dyDescent="0.25"/>
    <row r="6642" ht="12" customHeight="1" x14ac:dyDescent="0.25"/>
    <row r="6643" ht="12" customHeight="1" x14ac:dyDescent="0.25"/>
    <row r="6644" ht="12" customHeight="1" x14ac:dyDescent="0.25"/>
    <row r="6645" ht="12" customHeight="1" x14ac:dyDescent="0.25"/>
    <row r="6646" ht="12" customHeight="1" x14ac:dyDescent="0.25"/>
    <row r="6647" ht="12" customHeight="1" x14ac:dyDescent="0.25"/>
    <row r="6648" ht="12" customHeight="1" x14ac:dyDescent="0.25"/>
    <row r="6649" ht="12" customHeight="1" x14ac:dyDescent="0.25"/>
    <row r="6650" ht="12" customHeight="1" x14ac:dyDescent="0.25"/>
    <row r="6651" ht="12" customHeight="1" x14ac:dyDescent="0.25"/>
    <row r="6652" ht="12" customHeight="1" x14ac:dyDescent="0.25"/>
    <row r="6653" ht="12" customHeight="1" x14ac:dyDescent="0.25"/>
    <row r="6654" ht="12" customHeight="1" x14ac:dyDescent="0.25"/>
    <row r="6655" ht="12" customHeight="1" x14ac:dyDescent="0.25"/>
    <row r="6656" ht="12" customHeight="1" x14ac:dyDescent="0.25"/>
    <row r="6657" ht="12" customHeight="1" x14ac:dyDescent="0.25"/>
    <row r="6658" ht="12" customHeight="1" x14ac:dyDescent="0.25"/>
    <row r="6659" ht="12" customHeight="1" x14ac:dyDescent="0.25"/>
    <row r="6660" ht="12" customHeight="1" x14ac:dyDescent="0.25"/>
    <row r="6661" ht="12" customHeight="1" x14ac:dyDescent="0.25"/>
    <row r="6662" ht="12" customHeight="1" x14ac:dyDescent="0.25"/>
    <row r="6663" ht="12" customHeight="1" x14ac:dyDescent="0.25"/>
    <row r="6664" ht="12" customHeight="1" x14ac:dyDescent="0.25"/>
    <row r="6665" ht="12" customHeight="1" x14ac:dyDescent="0.25"/>
    <row r="6666" ht="12" customHeight="1" x14ac:dyDescent="0.25"/>
    <row r="6667" ht="12" customHeight="1" x14ac:dyDescent="0.25"/>
    <row r="6668" ht="12" customHeight="1" x14ac:dyDescent="0.25"/>
    <row r="6669" ht="12" customHeight="1" x14ac:dyDescent="0.25"/>
    <row r="6670" ht="12" customHeight="1" x14ac:dyDescent="0.25"/>
    <row r="6671" ht="12" customHeight="1" x14ac:dyDescent="0.25"/>
    <row r="6672" ht="12" customHeight="1" x14ac:dyDescent="0.25"/>
    <row r="6673" ht="12" customHeight="1" x14ac:dyDescent="0.25"/>
    <row r="6674" ht="12" customHeight="1" x14ac:dyDescent="0.25"/>
    <row r="6675" ht="12" customHeight="1" x14ac:dyDescent="0.25"/>
    <row r="6676" ht="12" customHeight="1" x14ac:dyDescent="0.25"/>
    <row r="6677" ht="12" customHeight="1" x14ac:dyDescent="0.25"/>
    <row r="6678" ht="12" customHeight="1" x14ac:dyDescent="0.25"/>
    <row r="6679" ht="12" customHeight="1" x14ac:dyDescent="0.25"/>
    <row r="6680" ht="12" customHeight="1" x14ac:dyDescent="0.25"/>
    <row r="6681" ht="12" customHeight="1" x14ac:dyDescent="0.25"/>
    <row r="6682" ht="12" customHeight="1" x14ac:dyDescent="0.25"/>
    <row r="6683" ht="12" customHeight="1" x14ac:dyDescent="0.25"/>
    <row r="6684" ht="12" customHeight="1" x14ac:dyDescent="0.25"/>
    <row r="6685" ht="12" customHeight="1" x14ac:dyDescent="0.25"/>
    <row r="6686" ht="12" customHeight="1" x14ac:dyDescent="0.25"/>
    <row r="6687" ht="12" customHeight="1" x14ac:dyDescent="0.25"/>
    <row r="6688" ht="12" customHeight="1" x14ac:dyDescent="0.25"/>
    <row r="6689" ht="12" customHeight="1" x14ac:dyDescent="0.25"/>
    <row r="6690" ht="12" customHeight="1" x14ac:dyDescent="0.25"/>
    <row r="6691" ht="12" customHeight="1" x14ac:dyDescent="0.25"/>
    <row r="6692" ht="12" customHeight="1" x14ac:dyDescent="0.25"/>
    <row r="6693" ht="12" customHeight="1" x14ac:dyDescent="0.25"/>
    <row r="6694" ht="12" customHeight="1" x14ac:dyDescent="0.25"/>
    <row r="6695" ht="12" customHeight="1" x14ac:dyDescent="0.25"/>
    <row r="6696" ht="12" customHeight="1" x14ac:dyDescent="0.25"/>
    <row r="6697" ht="12" customHeight="1" x14ac:dyDescent="0.25"/>
    <row r="6698" ht="12" customHeight="1" x14ac:dyDescent="0.25"/>
    <row r="6699" ht="12" customHeight="1" x14ac:dyDescent="0.25"/>
    <row r="6700" ht="12" customHeight="1" x14ac:dyDescent="0.25"/>
    <row r="6701" ht="12" customHeight="1" x14ac:dyDescent="0.25"/>
    <row r="6702" ht="12" customHeight="1" x14ac:dyDescent="0.25"/>
    <row r="6703" ht="12" customHeight="1" x14ac:dyDescent="0.25"/>
    <row r="6704" ht="12" customHeight="1" x14ac:dyDescent="0.25"/>
    <row r="6705" ht="12" customHeight="1" x14ac:dyDescent="0.25"/>
    <row r="6706" ht="12" customHeight="1" x14ac:dyDescent="0.25"/>
    <row r="6707" ht="12" customHeight="1" x14ac:dyDescent="0.25"/>
    <row r="6708" ht="12" customHeight="1" x14ac:dyDescent="0.25"/>
    <row r="6709" ht="12" customHeight="1" x14ac:dyDescent="0.25"/>
    <row r="6710" ht="12" customHeight="1" x14ac:dyDescent="0.25"/>
    <row r="6711" ht="12" customHeight="1" x14ac:dyDescent="0.25"/>
    <row r="6712" ht="12" customHeight="1" x14ac:dyDescent="0.25"/>
    <row r="6713" ht="12" customHeight="1" x14ac:dyDescent="0.25"/>
    <row r="6714" ht="12" customHeight="1" x14ac:dyDescent="0.25"/>
    <row r="6715" ht="12" customHeight="1" x14ac:dyDescent="0.25"/>
    <row r="6716" ht="12" customHeight="1" x14ac:dyDescent="0.25"/>
    <row r="6717" ht="12" customHeight="1" x14ac:dyDescent="0.25"/>
    <row r="6718" ht="12" customHeight="1" x14ac:dyDescent="0.25"/>
    <row r="6719" ht="12" customHeight="1" x14ac:dyDescent="0.25"/>
    <row r="6720" ht="12" customHeight="1" x14ac:dyDescent="0.25"/>
    <row r="6721" ht="12" customHeight="1" x14ac:dyDescent="0.25"/>
    <row r="6722" ht="12" customHeight="1" x14ac:dyDescent="0.25"/>
    <row r="6723" ht="12" customHeight="1" x14ac:dyDescent="0.25"/>
    <row r="6724" ht="12" customHeight="1" x14ac:dyDescent="0.25"/>
    <row r="6725" ht="12" customHeight="1" x14ac:dyDescent="0.25"/>
    <row r="6726" ht="12" customHeight="1" x14ac:dyDescent="0.25"/>
    <row r="6727" ht="12" customHeight="1" x14ac:dyDescent="0.25"/>
    <row r="6728" ht="12" customHeight="1" x14ac:dyDescent="0.25"/>
    <row r="6729" ht="12" customHeight="1" x14ac:dyDescent="0.25"/>
    <row r="6730" ht="12" customHeight="1" x14ac:dyDescent="0.25"/>
    <row r="6731" ht="12" customHeight="1" x14ac:dyDescent="0.25"/>
    <row r="6732" ht="12" customHeight="1" x14ac:dyDescent="0.25"/>
    <row r="6733" ht="12" customHeight="1" x14ac:dyDescent="0.25"/>
    <row r="6734" ht="12" customHeight="1" x14ac:dyDescent="0.25"/>
    <row r="6735" ht="12" customHeight="1" x14ac:dyDescent="0.25"/>
    <row r="6736" ht="12" customHeight="1" x14ac:dyDescent="0.25"/>
    <row r="6737" ht="12" customHeight="1" x14ac:dyDescent="0.25"/>
    <row r="6738" ht="12" customHeight="1" x14ac:dyDescent="0.25"/>
    <row r="6739" ht="12" customHeight="1" x14ac:dyDescent="0.25"/>
    <row r="6740" ht="12" customHeight="1" x14ac:dyDescent="0.25"/>
    <row r="6741" ht="12" customHeight="1" x14ac:dyDescent="0.25"/>
    <row r="6742" ht="12" customHeight="1" x14ac:dyDescent="0.25"/>
    <row r="6743" ht="12" customHeight="1" x14ac:dyDescent="0.25"/>
    <row r="6744" ht="12" customHeight="1" x14ac:dyDescent="0.25"/>
    <row r="6745" ht="12" customHeight="1" x14ac:dyDescent="0.25"/>
    <row r="6746" ht="12" customHeight="1" x14ac:dyDescent="0.25"/>
    <row r="6747" ht="12" customHeight="1" x14ac:dyDescent="0.25"/>
    <row r="6748" ht="12" customHeight="1" x14ac:dyDescent="0.25"/>
    <row r="6749" ht="12" customHeight="1" x14ac:dyDescent="0.25"/>
    <row r="6750" ht="12" customHeight="1" x14ac:dyDescent="0.25"/>
    <row r="6751" ht="12" customHeight="1" x14ac:dyDescent="0.25"/>
    <row r="6752" ht="12" customHeight="1" x14ac:dyDescent="0.25"/>
    <row r="6753" ht="12" customHeight="1" x14ac:dyDescent="0.25"/>
    <row r="6754" ht="12" customHeight="1" x14ac:dyDescent="0.25"/>
    <row r="6755" ht="12" customHeight="1" x14ac:dyDescent="0.25"/>
    <row r="6756" ht="12" customHeight="1" x14ac:dyDescent="0.25"/>
    <row r="6757" ht="12" customHeight="1" x14ac:dyDescent="0.25"/>
    <row r="6758" ht="12" customHeight="1" x14ac:dyDescent="0.25"/>
    <row r="6759" ht="12" customHeight="1" x14ac:dyDescent="0.25"/>
    <row r="6760" ht="12" customHeight="1" x14ac:dyDescent="0.25"/>
    <row r="6761" ht="12" customHeight="1" x14ac:dyDescent="0.25"/>
    <row r="6762" ht="12" customHeight="1" x14ac:dyDescent="0.25"/>
    <row r="6763" ht="12" customHeight="1" x14ac:dyDescent="0.25"/>
    <row r="6764" ht="12" customHeight="1" x14ac:dyDescent="0.25"/>
    <row r="6765" ht="12" customHeight="1" x14ac:dyDescent="0.25"/>
    <row r="6766" ht="12" customHeight="1" x14ac:dyDescent="0.25"/>
    <row r="6767" ht="12" customHeight="1" x14ac:dyDescent="0.25"/>
    <row r="6768" ht="12" customHeight="1" x14ac:dyDescent="0.25"/>
    <row r="6769" ht="12" customHeight="1" x14ac:dyDescent="0.25"/>
    <row r="6770" ht="12" customHeight="1" x14ac:dyDescent="0.25"/>
    <row r="6771" ht="12" customHeight="1" x14ac:dyDescent="0.25"/>
    <row r="6772" ht="12" customHeight="1" x14ac:dyDescent="0.25"/>
    <row r="6773" ht="12" customHeight="1" x14ac:dyDescent="0.25"/>
    <row r="6774" ht="12" customHeight="1" x14ac:dyDescent="0.25"/>
    <row r="6775" ht="12" customHeight="1" x14ac:dyDescent="0.25"/>
    <row r="6776" ht="12" customHeight="1" x14ac:dyDescent="0.25"/>
    <row r="6777" ht="12" customHeight="1" x14ac:dyDescent="0.25"/>
    <row r="6778" ht="12" customHeight="1" x14ac:dyDescent="0.25"/>
    <row r="6779" ht="12" customHeight="1" x14ac:dyDescent="0.25"/>
    <row r="6780" ht="12" customHeight="1" x14ac:dyDescent="0.25"/>
    <row r="6781" ht="12" customHeight="1" x14ac:dyDescent="0.25"/>
    <row r="6782" ht="12" customHeight="1" x14ac:dyDescent="0.25"/>
    <row r="6783" ht="12" customHeight="1" x14ac:dyDescent="0.25"/>
    <row r="6784" ht="12" customHeight="1" x14ac:dyDescent="0.25"/>
    <row r="6785" ht="12" customHeight="1" x14ac:dyDescent="0.25"/>
    <row r="6786" ht="12" customHeight="1" x14ac:dyDescent="0.25"/>
    <row r="6787" ht="12" customHeight="1" x14ac:dyDescent="0.25"/>
    <row r="6788" ht="12" customHeight="1" x14ac:dyDescent="0.25"/>
    <row r="6789" ht="12" customHeight="1" x14ac:dyDescent="0.25"/>
    <row r="6790" ht="12" customHeight="1" x14ac:dyDescent="0.25"/>
    <row r="6791" ht="12" customHeight="1" x14ac:dyDescent="0.25"/>
    <row r="6792" ht="12" customHeight="1" x14ac:dyDescent="0.25"/>
    <row r="6793" ht="12" customHeight="1" x14ac:dyDescent="0.25"/>
    <row r="6794" ht="12" customHeight="1" x14ac:dyDescent="0.25"/>
    <row r="6795" ht="12" customHeight="1" x14ac:dyDescent="0.25"/>
    <row r="6796" ht="12" customHeight="1" x14ac:dyDescent="0.25"/>
    <row r="6797" ht="12" customHeight="1" x14ac:dyDescent="0.25"/>
    <row r="6798" ht="12" customHeight="1" x14ac:dyDescent="0.25"/>
    <row r="6799" ht="12" customHeight="1" x14ac:dyDescent="0.25"/>
    <row r="6800" ht="12" customHeight="1" x14ac:dyDescent="0.25"/>
    <row r="6801" ht="12" customHeight="1" x14ac:dyDescent="0.25"/>
    <row r="6802" ht="12" customHeight="1" x14ac:dyDescent="0.25"/>
    <row r="6803" ht="12" customHeight="1" x14ac:dyDescent="0.25"/>
    <row r="6804" ht="12" customHeight="1" x14ac:dyDescent="0.25"/>
    <row r="6805" ht="12" customHeight="1" x14ac:dyDescent="0.25"/>
    <row r="6806" ht="12" customHeight="1" x14ac:dyDescent="0.25"/>
    <row r="6807" ht="12" customHeight="1" x14ac:dyDescent="0.25"/>
    <row r="6808" ht="12" customHeight="1" x14ac:dyDescent="0.25"/>
    <row r="6809" ht="12" customHeight="1" x14ac:dyDescent="0.25"/>
    <row r="6810" ht="12" customHeight="1" x14ac:dyDescent="0.25"/>
    <row r="6811" ht="12" customHeight="1" x14ac:dyDescent="0.25"/>
    <row r="6812" ht="12" customHeight="1" x14ac:dyDescent="0.25"/>
    <row r="6813" ht="12" customHeight="1" x14ac:dyDescent="0.25"/>
    <row r="6814" ht="12" customHeight="1" x14ac:dyDescent="0.25"/>
    <row r="6815" ht="12" customHeight="1" x14ac:dyDescent="0.25"/>
    <row r="6816" ht="12" customHeight="1" x14ac:dyDescent="0.25"/>
    <row r="6817" ht="12" customHeight="1" x14ac:dyDescent="0.25"/>
    <row r="6818" ht="12" customHeight="1" x14ac:dyDescent="0.25"/>
    <row r="6819" ht="12" customHeight="1" x14ac:dyDescent="0.25"/>
    <row r="6820" ht="12" customHeight="1" x14ac:dyDescent="0.25"/>
    <row r="6821" ht="12" customHeight="1" x14ac:dyDescent="0.25"/>
    <row r="6822" ht="12" customHeight="1" x14ac:dyDescent="0.25"/>
    <row r="6823" ht="12" customHeight="1" x14ac:dyDescent="0.25"/>
    <row r="6824" ht="12" customHeight="1" x14ac:dyDescent="0.25"/>
    <row r="6825" ht="12" customHeight="1" x14ac:dyDescent="0.25"/>
    <row r="6826" ht="12" customHeight="1" x14ac:dyDescent="0.25"/>
    <row r="6827" ht="12" customHeight="1" x14ac:dyDescent="0.25"/>
    <row r="6828" ht="12" customHeight="1" x14ac:dyDescent="0.25"/>
    <row r="6829" ht="12" customHeight="1" x14ac:dyDescent="0.25"/>
    <row r="6830" ht="12" customHeight="1" x14ac:dyDescent="0.25"/>
    <row r="6831" ht="12" customHeight="1" x14ac:dyDescent="0.25"/>
    <row r="6832" ht="12" customHeight="1" x14ac:dyDescent="0.25"/>
    <row r="6833" ht="12" customHeight="1" x14ac:dyDescent="0.25"/>
    <row r="6834" ht="12" customHeight="1" x14ac:dyDescent="0.25"/>
    <row r="6835" ht="12" customHeight="1" x14ac:dyDescent="0.25"/>
    <row r="6836" ht="12" customHeight="1" x14ac:dyDescent="0.25"/>
    <row r="6837" ht="12" customHeight="1" x14ac:dyDescent="0.25"/>
    <row r="6838" ht="12" customHeight="1" x14ac:dyDescent="0.25"/>
    <row r="6839" ht="12" customHeight="1" x14ac:dyDescent="0.25"/>
    <row r="6840" ht="12" customHeight="1" x14ac:dyDescent="0.25"/>
    <row r="6841" ht="12" customHeight="1" x14ac:dyDescent="0.25"/>
    <row r="6842" ht="12" customHeight="1" x14ac:dyDescent="0.25"/>
    <row r="6843" ht="12" customHeight="1" x14ac:dyDescent="0.25"/>
    <row r="6844" ht="12" customHeight="1" x14ac:dyDescent="0.25"/>
    <row r="6845" ht="12" customHeight="1" x14ac:dyDescent="0.25"/>
    <row r="6846" ht="12" customHeight="1" x14ac:dyDescent="0.25"/>
    <row r="6847" ht="12" customHeight="1" x14ac:dyDescent="0.25"/>
    <row r="6848" ht="12" customHeight="1" x14ac:dyDescent="0.25"/>
    <row r="6849" ht="12" customHeight="1" x14ac:dyDescent="0.25"/>
    <row r="6850" ht="12" customHeight="1" x14ac:dyDescent="0.25"/>
    <row r="6851" ht="12" customHeight="1" x14ac:dyDescent="0.25"/>
    <row r="6852" ht="12" customHeight="1" x14ac:dyDescent="0.25"/>
    <row r="6853" ht="12" customHeight="1" x14ac:dyDescent="0.25"/>
    <row r="6854" ht="12" customHeight="1" x14ac:dyDescent="0.25"/>
    <row r="6855" ht="12" customHeight="1" x14ac:dyDescent="0.25"/>
    <row r="6856" ht="12" customHeight="1" x14ac:dyDescent="0.25"/>
    <row r="6857" ht="12" customHeight="1" x14ac:dyDescent="0.25"/>
    <row r="6858" ht="12" customHeight="1" x14ac:dyDescent="0.25"/>
    <row r="6859" ht="12" customHeight="1" x14ac:dyDescent="0.25"/>
    <row r="6860" ht="12" customHeight="1" x14ac:dyDescent="0.25"/>
    <row r="6861" ht="12" customHeight="1" x14ac:dyDescent="0.25"/>
    <row r="6862" ht="12" customHeight="1" x14ac:dyDescent="0.25"/>
    <row r="6863" ht="12" customHeight="1" x14ac:dyDescent="0.25"/>
    <row r="6864" ht="12" customHeight="1" x14ac:dyDescent="0.25"/>
    <row r="6865" ht="12" customHeight="1" x14ac:dyDescent="0.25"/>
    <row r="6866" ht="12" customHeight="1" x14ac:dyDescent="0.25"/>
    <row r="6867" ht="12" customHeight="1" x14ac:dyDescent="0.25"/>
    <row r="6868" ht="12" customHeight="1" x14ac:dyDescent="0.25"/>
    <row r="6869" ht="12" customHeight="1" x14ac:dyDescent="0.25"/>
    <row r="6870" ht="12" customHeight="1" x14ac:dyDescent="0.25"/>
    <row r="6871" ht="12" customHeight="1" x14ac:dyDescent="0.25"/>
    <row r="6872" ht="12" customHeight="1" x14ac:dyDescent="0.25"/>
    <row r="6873" ht="12" customHeight="1" x14ac:dyDescent="0.25"/>
    <row r="6874" ht="12" customHeight="1" x14ac:dyDescent="0.25"/>
    <row r="6875" ht="12" customHeight="1" x14ac:dyDescent="0.25"/>
    <row r="6876" ht="12" customHeight="1" x14ac:dyDescent="0.25"/>
    <row r="6877" ht="12" customHeight="1" x14ac:dyDescent="0.25"/>
    <row r="6878" ht="12" customHeight="1" x14ac:dyDescent="0.25"/>
    <row r="6879" ht="12" customHeight="1" x14ac:dyDescent="0.25"/>
    <row r="6880" ht="12" customHeight="1" x14ac:dyDescent="0.25"/>
    <row r="6881" ht="12" customHeight="1" x14ac:dyDescent="0.25"/>
    <row r="6882" ht="12" customHeight="1" x14ac:dyDescent="0.25"/>
    <row r="6883" ht="12" customHeight="1" x14ac:dyDescent="0.25"/>
    <row r="6884" ht="12" customHeight="1" x14ac:dyDescent="0.25"/>
    <row r="6885" ht="12" customHeight="1" x14ac:dyDescent="0.25"/>
    <row r="6886" ht="12" customHeight="1" x14ac:dyDescent="0.25"/>
    <row r="6887" ht="12" customHeight="1" x14ac:dyDescent="0.25"/>
    <row r="6888" ht="12" customHeight="1" x14ac:dyDescent="0.25"/>
    <row r="6889" ht="12" customHeight="1" x14ac:dyDescent="0.25"/>
    <row r="6890" ht="12" customHeight="1" x14ac:dyDescent="0.25"/>
    <row r="6891" ht="12" customHeight="1" x14ac:dyDescent="0.25"/>
    <row r="6892" ht="12" customHeight="1" x14ac:dyDescent="0.25"/>
    <row r="6893" ht="12" customHeight="1" x14ac:dyDescent="0.25"/>
    <row r="6894" ht="12" customHeight="1" x14ac:dyDescent="0.25"/>
    <row r="6895" ht="12" customHeight="1" x14ac:dyDescent="0.25"/>
    <row r="6896" ht="12" customHeight="1" x14ac:dyDescent="0.25"/>
    <row r="6897" ht="12" customHeight="1" x14ac:dyDescent="0.25"/>
    <row r="6898" ht="12" customHeight="1" x14ac:dyDescent="0.25"/>
    <row r="6899" ht="12" customHeight="1" x14ac:dyDescent="0.25"/>
    <row r="6900" ht="12" customHeight="1" x14ac:dyDescent="0.25"/>
    <row r="6901" ht="12" customHeight="1" x14ac:dyDescent="0.25"/>
    <row r="6902" ht="12" customHeight="1" x14ac:dyDescent="0.25"/>
    <row r="6903" ht="12" customHeight="1" x14ac:dyDescent="0.25"/>
    <row r="6904" ht="12" customHeight="1" x14ac:dyDescent="0.25"/>
    <row r="6905" ht="12" customHeight="1" x14ac:dyDescent="0.25"/>
    <row r="6906" ht="12" customHeight="1" x14ac:dyDescent="0.25"/>
    <row r="6907" ht="12" customHeight="1" x14ac:dyDescent="0.25"/>
    <row r="6908" ht="12" customHeight="1" x14ac:dyDescent="0.25"/>
    <row r="6909" ht="12" customHeight="1" x14ac:dyDescent="0.25"/>
    <row r="6910" ht="12" customHeight="1" x14ac:dyDescent="0.25"/>
    <row r="6911" ht="12" customHeight="1" x14ac:dyDescent="0.25"/>
    <row r="6912" ht="12" customHeight="1" x14ac:dyDescent="0.25"/>
    <row r="6913" ht="12" customHeight="1" x14ac:dyDescent="0.25"/>
    <row r="6914" ht="12" customHeight="1" x14ac:dyDescent="0.25"/>
    <row r="6915" ht="12" customHeight="1" x14ac:dyDescent="0.25"/>
    <row r="6916" ht="12" customHeight="1" x14ac:dyDescent="0.25"/>
    <row r="6917" ht="12" customHeight="1" x14ac:dyDescent="0.25"/>
    <row r="6918" ht="12" customHeight="1" x14ac:dyDescent="0.25"/>
    <row r="6919" ht="12" customHeight="1" x14ac:dyDescent="0.25"/>
    <row r="6920" ht="12" customHeight="1" x14ac:dyDescent="0.25"/>
    <row r="6921" ht="12" customHeight="1" x14ac:dyDescent="0.25"/>
    <row r="6922" ht="12" customHeight="1" x14ac:dyDescent="0.25"/>
    <row r="6923" ht="12" customHeight="1" x14ac:dyDescent="0.25"/>
    <row r="6924" ht="12" customHeight="1" x14ac:dyDescent="0.25"/>
    <row r="6925" ht="12" customHeight="1" x14ac:dyDescent="0.25"/>
    <row r="6926" ht="12" customHeight="1" x14ac:dyDescent="0.25"/>
    <row r="6927" ht="12" customHeight="1" x14ac:dyDescent="0.25"/>
    <row r="6928" ht="12" customHeight="1" x14ac:dyDescent="0.25"/>
    <row r="6929" ht="12" customHeight="1" x14ac:dyDescent="0.25"/>
    <row r="6930" ht="12" customHeight="1" x14ac:dyDescent="0.25"/>
    <row r="6931" ht="12" customHeight="1" x14ac:dyDescent="0.25"/>
    <row r="6932" ht="12" customHeight="1" x14ac:dyDescent="0.25"/>
    <row r="6933" ht="12" customHeight="1" x14ac:dyDescent="0.25"/>
    <row r="6934" ht="12" customHeight="1" x14ac:dyDescent="0.25"/>
    <row r="6935" ht="12" customHeight="1" x14ac:dyDescent="0.25"/>
    <row r="6936" ht="12" customHeight="1" x14ac:dyDescent="0.25"/>
    <row r="6937" ht="12" customHeight="1" x14ac:dyDescent="0.25"/>
    <row r="6938" ht="12" customHeight="1" x14ac:dyDescent="0.25"/>
    <row r="6939" ht="12" customHeight="1" x14ac:dyDescent="0.25"/>
    <row r="6940" ht="12" customHeight="1" x14ac:dyDescent="0.25"/>
    <row r="6941" ht="12" customHeight="1" x14ac:dyDescent="0.25"/>
    <row r="6942" ht="12" customHeight="1" x14ac:dyDescent="0.25"/>
    <row r="6943" ht="12" customHeight="1" x14ac:dyDescent="0.25"/>
    <row r="6944" ht="12" customHeight="1" x14ac:dyDescent="0.25"/>
    <row r="6945" ht="12" customHeight="1" x14ac:dyDescent="0.25"/>
    <row r="6946" ht="12" customHeight="1" x14ac:dyDescent="0.25"/>
    <row r="6947" ht="12" customHeight="1" x14ac:dyDescent="0.25"/>
    <row r="6948" ht="12" customHeight="1" x14ac:dyDescent="0.25"/>
    <row r="6949" ht="12" customHeight="1" x14ac:dyDescent="0.25"/>
    <row r="6950" ht="12" customHeight="1" x14ac:dyDescent="0.25"/>
    <row r="6951" ht="12" customHeight="1" x14ac:dyDescent="0.25"/>
    <row r="6952" ht="12" customHeight="1" x14ac:dyDescent="0.25"/>
    <row r="6953" ht="12" customHeight="1" x14ac:dyDescent="0.25"/>
    <row r="6954" ht="12" customHeight="1" x14ac:dyDescent="0.25"/>
    <row r="6955" ht="12" customHeight="1" x14ac:dyDescent="0.25"/>
    <row r="6956" ht="12" customHeight="1" x14ac:dyDescent="0.25"/>
    <row r="6957" ht="12" customHeight="1" x14ac:dyDescent="0.25"/>
    <row r="6958" ht="12" customHeight="1" x14ac:dyDescent="0.25"/>
    <row r="6959" ht="12" customHeight="1" x14ac:dyDescent="0.25"/>
    <row r="6960" ht="12" customHeight="1" x14ac:dyDescent="0.25"/>
    <row r="6961" ht="12" customHeight="1" x14ac:dyDescent="0.25"/>
    <row r="6962" ht="12" customHeight="1" x14ac:dyDescent="0.25"/>
    <row r="6963" ht="12" customHeight="1" x14ac:dyDescent="0.25"/>
    <row r="6964" ht="12" customHeight="1" x14ac:dyDescent="0.25"/>
    <row r="6965" ht="12" customHeight="1" x14ac:dyDescent="0.25"/>
    <row r="6966" ht="12" customHeight="1" x14ac:dyDescent="0.25"/>
    <row r="6967" ht="12" customHeight="1" x14ac:dyDescent="0.25"/>
    <row r="6968" ht="12" customHeight="1" x14ac:dyDescent="0.25"/>
    <row r="6969" ht="12" customHeight="1" x14ac:dyDescent="0.25"/>
    <row r="6970" ht="12" customHeight="1" x14ac:dyDescent="0.25"/>
    <row r="6971" ht="12" customHeight="1" x14ac:dyDescent="0.25"/>
    <row r="6972" ht="12" customHeight="1" x14ac:dyDescent="0.25"/>
    <row r="6973" ht="12" customHeight="1" x14ac:dyDescent="0.25"/>
    <row r="6974" ht="12" customHeight="1" x14ac:dyDescent="0.25"/>
    <row r="6975" ht="12" customHeight="1" x14ac:dyDescent="0.25"/>
    <row r="6976" ht="12" customHeight="1" x14ac:dyDescent="0.25"/>
    <row r="6977" ht="12" customHeight="1" x14ac:dyDescent="0.25"/>
    <row r="6978" ht="12" customHeight="1" x14ac:dyDescent="0.25"/>
    <row r="6979" ht="12" customHeight="1" x14ac:dyDescent="0.25"/>
    <row r="6980" ht="12" customHeight="1" x14ac:dyDescent="0.25"/>
    <row r="6981" ht="12" customHeight="1" x14ac:dyDescent="0.25"/>
    <row r="6982" ht="12" customHeight="1" x14ac:dyDescent="0.25"/>
    <row r="6983" ht="12" customHeight="1" x14ac:dyDescent="0.25"/>
    <row r="6984" ht="12" customHeight="1" x14ac:dyDescent="0.25"/>
    <row r="6985" ht="12" customHeight="1" x14ac:dyDescent="0.25"/>
    <row r="6986" ht="12" customHeight="1" x14ac:dyDescent="0.25"/>
    <row r="6987" ht="12" customHeight="1" x14ac:dyDescent="0.25"/>
    <row r="6988" ht="12" customHeight="1" x14ac:dyDescent="0.25"/>
    <row r="6989" ht="12" customHeight="1" x14ac:dyDescent="0.25"/>
    <row r="6990" ht="12" customHeight="1" x14ac:dyDescent="0.25"/>
    <row r="6991" ht="12" customHeight="1" x14ac:dyDescent="0.25"/>
    <row r="6992" ht="12" customHeight="1" x14ac:dyDescent="0.25"/>
    <row r="6993" ht="12" customHeight="1" x14ac:dyDescent="0.25"/>
    <row r="6994" ht="12" customHeight="1" x14ac:dyDescent="0.25"/>
    <row r="6995" ht="12" customHeight="1" x14ac:dyDescent="0.25"/>
    <row r="6996" ht="12" customHeight="1" x14ac:dyDescent="0.25"/>
    <row r="6997" ht="12" customHeight="1" x14ac:dyDescent="0.25"/>
    <row r="6998" ht="12" customHeight="1" x14ac:dyDescent="0.25"/>
    <row r="6999" ht="12" customHeight="1" x14ac:dyDescent="0.25"/>
    <row r="7000" ht="12" customHeight="1" x14ac:dyDescent="0.25"/>
    <row r="7001" ht="12" customHeight="1" x14ac:dyDescent="0.25"/>
    <row r="7002" ht="12" customHeight="1" x14ac:dyDescent="0.25"/>
    <row r="7003" ht="12" customHeight="1" x14ac:dyDescent="0.25"/>
    <row r="7004" ht="12" customHeight="1" x14ac:dyDescent="0.25"/>
    <row r="7005" ht="12" customHeight="1" x14ac:dyDescent="0.25"/>
    <row r="7006" ht="12" customHeight="1" x14ac:dyDescent="0.25"/>
    <row r="7007" ht="12" customHeight="1" x14ac:dyDescent="0.25"/>
    <row r="7008" ht="12" customHeight="1" x14ac:dyDescent="0.25"/>
    <row r="7009" ht="12" customHeight="1" x14ac:dyDescent="0.25"/>
    <row r="7010" ht="12" customHeight="1" x14ac:dyDescent="0.25"/>
    <row r="7011" ht="12" customHeight="1" x14ac:dyDescent="0.25"/>
    <row r="7012" ht="12" customHeight="1" x14ac:dyDescent="0.25"/>
    <row r="7013" ht="12" customHeight="1" x14ac:dyDescent="0.25"/>
    <row r="7014" ht="12" customHeight="1" x14ac:dyDescent="0.25"/>
    <row r="7015" ht="12" customHeight="1" x14ac:dyDescent="0.25"/>
    <row r="7016" ht="12" customHeight="1" x14ac:dyDescent="0.25"/>
    <row r="7017" ht="12" customHeight="1" x14ac:dyDescent="0.25"/>
    <row r="7018" ht="12" customHeight="1" x14ac:dyDescent="0.25"/>
    <row r="7019" ht="12" customHeight="1" x14ac:dyDescent="0.25"/>
    <row r="7020" ht="12" customHeight="1" x14ac:dyDescent="0.25"/>
    <row r="7021" ht="12" customHeight="1" x14ac:dyDescent="0.25"/>
    <row r="7022" ht="12" customHeight="1" x14ac:dyDescent="0.25"/>
    <row r="7023" ht="12" customHeight="1" x14ac:dyDescent="0.25"/>
    <row r="7024" ht="12" customHeight="1" x14ac:dyDescent="0.25"/>
    <row r="7025" ht="12" customHeight="1" x14ac:dyDescent="0.25"/>
    <row r="7026" ht="12" customHeight="1" x14ac:dyDescent="0.25"/>
    <row r="7027" ht="12" customHeight="1" x14ac:dyDescent="0.25"/>
    <row r="7028" ht="12" customHeight="1" x14ac:dyDescent="0.25"/>
    <row r="7029" ht="12" customHeight="1" x14ac:dyDescent="0.25"/>
    <row r="7030" ht="12" customHeight="1" x14ac:dyDescent="0.25"/>
    <row r="7031" ht="12" customHeight="1" x14ac:dyDescent="0.25"/>
    <row r="7032" ht="12" customHeight="1" x14ac:dyDescent="0.25"/>
    <row r="7033" ht="12" customHeight="1" x14ac:dyDescent="0.25"/>
    <row r="7034" ht="12" customHeight="1" x14ac:dyDescent="0.25"/>
    <row r="7035" ht="12" customHeight="1" x14ac:dyDescent="0.25"/>
    <row r="7036" ht="12" customHeight="1" x14ac:dyDescent="0.25"/>
    <row r="7037" ht="12" customHeight="1" x14ac:dyDescent="0.25"/>
    <row r="7038" ht="12" customHeight="1" x14ac:dyDescent="0.25"/>
    <row r="7039" ht="12" customHeight="1" x14ac:dyDescent="0.25"/>
    <row r="7040" ht="12" customHeight="1" x14ac:dyDescent="0.25"/>
    <row r="7041" ht="12" customHeight="1" x14ac:dyDescent="0.25"/>
    <row r="7042" ht="12" customHeight="1" x14ac:dyDescent="0.25"/>
    <row r="7043" ht="12" customHeight="1" x14ac:dyDescent="0.25"/>
    <row r="7044" ht="12" customHeight="1" x14ac:dyDescent="0.25"/>
    <row r="7045" ht="12" customHeight="1" x14ac:dyDescent="0.25"/>
    <row r="7046" ht="12" customHeight="1" x14ac:dyDescent="0.25"/>
    <row r="7047" ht="12" customHeight="1" x14ac:dyDescent="0.25"/>
    <row r="7048" ht="12" customHeight="1" x14ac:dyDescent="0.25"/>
    <row r="7049" ht="12" customHeight="1" x14ac:dyDescent="0.25"/>
    <row r="7050" ht="12" customHeight="1" x14ac:dyDescent="0.25"/>
    <row r="7051" ht="12" customHeight="1" x14ac:dyDescent="0.25"/>
    <row r="7052" ht="12" customHeight="1" x14ac:dyDescent="0.25"/>
    <row r="7053" ht="12" customHeight="1" x14ac:dyDescent="0.25"/>
    <row r="7054" ht="12" customHeight="1" x14ac:dyDescent="0.25"/>
    <row r="7055" ht="12" customHeight="1" x14ac:dyDescent="0.25"/>
    <row r="7056" ht="12" customHeight="1" x14ac:dyDescent="0.25"/>
    <row r="7057" ht="12" customHeight="1" x14ac:dyDescent="0.25"/>
    <row r="7058" ht="12" customHeight="1" x14ac:dyDescent="0.25"/>
    <row r="7059" ht="12" customHeight="1" x14ac:dyDescent="0.25"/>
    <row r="7060" ht="12" customHeight="1" x14ac:dyDescent="0.25"/>
    <row r="7061" ht="12" customHeight="1" x14ac:dyDescent="0.25"/>
    <row r="7062" ht="12" customHeight="1" x14ac:dyDescent="0.25"/>
    <row r="7063" ht="12" customHeight="1" x14ac:dyDescent="0.25"/>
    <row r="7064" ht="12" customHeight="1" x14ac:dyDescent="0.25"/>
    <row r="7065" ht="12" customHeight="1" x14ac:dyDescent="0.25"/>
    <row r="7066" ht="12" customHeight="1" x14ac:dyDescent="0.25"/>
    <row r="7067" ht="12" customHeight="1" x14ac:dyDescent="0.25"/>
    <row r="7068" ht="12" customHeight="1" x14ac:dyDescent="0.25"/>
    <row r="7069" ht="12" customHeight="1" x14ac:dyDescent="0.25"/>
    <row r="7070" ht="12" customHeight="1" x14ac:dyDescent="0.25"/>
    <row r="7071" ht="12" customHeight="1" x14ac:dyDescent="0.25"/>
    <row r="7072" ht="12" customHeight="1" x14ac:dyDescent="0.25"/>
    <row r="7073" ht="12" customHeight="1" x14ac:dyDescent="0.25"/>
    <row r="7074" ht="12" customHeight="1" x14ac:dyDescent="0.25"/>
    <row r="7075" ht="12" customHeight="1" x14ac:dyDescent="0.25"/>
    <row r="7076" ht="12" customHeight="1" x14ac:dyDescent="0.25"/>
    <row r="7077" ht="12" customHeight="1" x14ac:dyDescent="0.25"/>
    <row r="7078" ht="12" customHeight="1" x14ac:dyDescent="0.25"/>
    <row r="7079" ht="12" customHeight="1" x14ac:dyDescent="0.25"/>
    <row r="7080" ht="12" customHeight="1" x14ac:dyDescent="0.25"/>
    <row r="7081" ht="12" customHeight="1" x14ac:dyDescent="0.25"/>
    <row r="7082" ht="12" customHeight="1" x14ac:dyDescent="0.25"/>
    <row r="7083" ht="12" customHeight="1" x14ac:dyDescent="0.25"/>
    <row r="7084" ht="12" customHeight="1" x14ac:dyDescent="0.25"/>
    <row r="7085" ht="12" customHeight="1" x14ac:dyDescent="0.25"/>
    <row r="7086" ht="12" customHeight="1" x14ac:dyDescent="0.25"/>
    <row r="7087" ht="12" customHeight="1" x14ac:dyDescent="0.25"/>
    <row r="7088" ht="12" customHeight="1" x14ac:dyDescent="0.25"/>
    <row r="7089" ht="12" customHeight="1" x14ac:dyDescent="0.25"/>
    <row r="7090" ht="12" customHeight="1" x14ac:dyDescent="0.25"/>
    <row r="7091" ht="12" customHeight="1" x14ac:dyDescent="0.25"/>
    <row r="7092" ht="12" customHeight="1" x14ac:dyDescent="0.25"/>
    <row r="7093" ht="12" customHeight="1" x14ac:dyDescent="0.25"/>
    <row r="7094" ht="12" customHeight="1" x14ac:dyDescent="0.25"/>
    <row r="7095" ht="12" customHeight="1" x14ac:dyDescent="0.25"/>
    <row r="7096" ht="12" customHeight="1" x14ac:dyDescent="0.25"/>
    <row r="7097" ht="12" customHeight="1" x14ac:dyDescent="0.25"/>
    <row r="7098" ht="12" customHeight="1" x14ac:dyDescent="0.25"/>
    <row r="7099" ht="12" customHeight="1" x14ac:dyDescent="0.25"/>
    <row r="7100" ht="12" customHeight="1" x14ac:dyDescent="0.25"/>
    <row r="7101" ht="12" customHeight="1" x14ac:dyDescent="0.25"/>
    <row r="7102" ht="12" customHeight="1" x14ac:dyDescent="0.25"/>
    <row r="7103" ht="12" customHeight="1" x14ac:dyDescent="0.25"/>
    <row r="7104" ht="12" customHeight="1" x14ac:dyDescent="0.25"/>
    <row r="7105" ht="12" customHeight="1" x14ac:dyDescent="0.25"/>
    <row r="7106" ht="12" customHeight="1" x14ac:dyDescent="0.25"/>
    <row r="7107" ht="12" customHeight="1" x14ac:dyDescent="0.25"/>
    <row r="7108" ht="12" customHeight="1" x14ac:dyDescent="0.25"/>
    <row r="7109" ht="12" customHeight="1" x14ac:dyDescent="0.25"/>
    <row r="7110" ht="12" customHeight="1" x14ac:dyDescent="0.25"/>
    <row r="7111" ht="12" customHeight="1" x14ac:dyDescent="0.25"/>
    <row r="7112" ht="12" customHeight="1" x14ac:dyDescent="0.25"/>
    <row r="7113" ht="12" customHeight="1" x14ac:dyDescent="0.25"/>
    <row r="7114" ht="12" customHeight="1" x14ac:dyDescent="0.25"/>
    <row r="7115" ht="12" customHeight="1" x14ac:dyDescent="0.25"/>
    <row r="7116" ht="12" customHeight="1" x14ac:dyDescent="0.25"/>
    <row r="7117" ht="12" customHeight="1" x14ac:dyDescent="0.25"/>
    <row r="7118" ht="12" customHeight="1" x14ac:dyDescent="0.25"/>
    <row r="7119" ht="12" customHeight="1" x14ac:dyDescent="0.25"/>
    <row r="7120" ht="12" customHeight="1" x14ac:dyDescent="0.25"/>
    <row r="7121" ht="12" customHeight="1" x14ac:dyDescent="0.25"/>
    <row r="7122" ht="12" customHeight="1" x14ac:dyDescent="0.25"/>
    <row r="7123" ht="12" customHeight="1" x14ac:dyDescent="0.25"/>
    <row r="7124" ht="12" customHeight="1" x14ac:dyDescent="0.25"/>
    <row r="7125" ht="12" customHeight="1" x14ac:dyDescent="0.25"/>
    <row r="7126" ht="12" customHeight="1" x14ac:dyDescent="0.25"/>
    <row r="7127" ht="12" customHeight="1" x14ac:dyDescent="0.25"/>
    <row r="7128" ht="12" customHeight="1" x14ac:dyDescent="0.25"/>
    <row r="7129" ht="12" customHeight="1" x14ac:dyDescent="0.25"/>
    <row r="7130" ht="12" customHeight="1" x14ac:dyDescent="0.25"/>
    <row r="7131" ht="12" customHeight="1" x14ac:dyDescent="0.25"/>
    <row r="7132" ht="12" customHeight="1" x14ac:dyDescent="0.25"/>
    <row r="7133" ht="12" customHeight="1" x14ac:dyDescent="0.25"/>
    <row r="7134" ht="12" customHeight="1" x14ac:dyDescent="0.25"/>
    <row r="7135" ht="12" customHeight="1" x14ac:dyDescent="0.25"/>
    <row r="7136" ht="12" customHeight="1" x14ac:dyDescent="0.25"/>
    <row r="7137" ht="12" customHeight="1" x14ac:dyDescent="0.25"/>
    <row r="7138" ht="12" customHeight="1" x14ac:dyDescent="0.25"/>
    <row r="7139" ht="12" customHeight="1" x14ac:dyDescent="0.25"/>
    <row r="7140" ht="12" customHeight="1" x14ac:dyDescent="0.25"/>
    <row r="7141" ht="12" customHeight="1" x14ac:dyDescent="0.25"/>
    <row r="7142" ht="12" customHeight="1" x14ac:dyDescent="0.25"/>
    <row r="7143" ht="12" customHeight="1" x14ac:dyDescent="0.25"/>
    <row r="7144" ht="12" customHeight="1" x14ac:dyDescent="0.25"/>
    <row r="7145" ht="12" customHeight="1" x14ac:dyDescent="0.25"/>
    <row r="7146" ht="12" customHeight="1" x14ac:dyDescent="0.25"/>
    <row r="7147" ht="12" customHeight="1" x14ac:dyDescent="0.25"/>
    <row r="7148" ht="12" customHeight="1" x14ac:dyDescent="0.25"/>
    <row r="7149" ht="12" customHeight="1" x14ac:dyDescent="0.25"/>
    <row r="7150" ht="12" customHeight="1" x14ac:dyDescent="0.25"/>
    <row r="7151" ht="12" customHeight="1" x14ac:dyDescent="0.25"/>
    <row r="7152" ht="12" customHeight="1" x14ac:dyDescent="0.25"/>
    <row r="7153" ht="12" customHeight="1" x14ac:dyDescent="0.25"/>
    <row r="7154" ht="12" customHeight="1" x14ac:dyDescent="0.25"/>
    <row r="7155" ht="12" customHeight="1" x14ac:dyDescent="0.25"/>
    <row r="7156" ht="12" customHeight="1" x14ac:dyDescent="0.25"/>
    <row r="7157" ht="12" customHeight="1" x14ac:dyDescent="0.25"/>
    <row r="7158" ht="12" customHeight="1" x14ac:dyDescent="0.25"/>
    <row r="7159" ht="12" customHeight="1" x14ac:dyDescent="0.25"/>
    <row r="7160" ht="12" customHeight="1" x14ac:dyDescent="0.25"/>
    <row r="7161" ht="12" customHeight="1" x14ac:dyDescent="0.25"/>
    <row r="7162" ht="12" customHeight="1" x14ac:dyDescent="0.25"/>
    <row r="7163" ht="12" customHeight="1" x14ac:dyDescent="0.25"/>
    <row r="7164" ht="12" customHeight="1" x14ac:dyDescent="0.25"/>
    <row r="7165" ht="12" customHeight="1" x14ac:dyDescent="0.25"/>
    <row r="7166" ht="12" customHeight="1" x14ac:dyDescent="0.25"/>
    <row r="7167" ht="12" customHeight="1" x14ac:dyDescent="0.25"/>
    <row r="7168" ht="12" customHeight="1" x14ac:dyDescent="0.25"/>
    <row r="7169" ht="12" customHeight="1" x14ac:dyDescent="0.25"/>
    <row r="7170" ht="12" customHeight="1" x14ac:dyDescent="0.25"/>
    <row r="7171" ht="12" customHeight="1" x14ac:dyDescent="0.25"/>
    <row r="7172" ht="12" customHeight="1" x14ac:dyDescent="0.25"/>
    <row r="7173" ht="12" customHeight="1" x14ac:dyDescent="0.25"/>
    <row r="7174" ht="12" customHeight="1" x14ac:dyDescent="0.25"/>
    <row r="7175" ht="12" customHeight="1" x14ac:dyDescent="0.25"/>
    <row r="7176" ht="12" customHeight="1" x14ac:dyDescent="0.25"/>
    <row r="7177" ht="12" customHeight="1" x14ac:dyDescent="0.25"/>
    <row r="7178" ht="12" customHeight="1" x14ac:dyDescent="0.25"/>
    <row r="7179" ht="12" customHeight="1" x14ac:dyDescent="0.25"/>
    <row r="7180" ht="12" customHeight="1" x14ac:dyDescent="0.25"/>
    <row r="7181" ht="12" customHeight="1" x14ac:dyDescent="0.25"/>
    <row r="7182" ht="12" customHeight="1" x14ac:dyDescent="0.25"/>
    <row r="7183" ht="12" customHeight="1" x14ac:dyDescent="0.25"/>
    <row r="7184" ht="12" customHeight="1" x14ac:dyDescent="0.25"/>
    <row r="7185" ht="12" customHeight="1" x14ac:dyDescent="0.25"/>
    <row r="7186" ht="12" customHeight="1" x14ac:dyDescent="0.25"/>
    <row r="7187" ht="12" customHeight="1" x14ac:dyDescent="0.25"/>
    <row r="7188" ht="12" customHeight="1" x14ac:dyDescent="0.25"/>
    <row r="7189" ht="12" customHeight="1" x14ac:dyDescent="0.25"/>
    <row r="7190" ht="12" customHeight="1" x14ac:dyDescent="0.25"/>
    <row r="7191" ht="12" customHeight="1" x14ac:dyDescent="0.25"/>
    <row r="7192" ht="12" customHeight="1" x14ac:dyDescent="0.25"/>
    <row r="7193" ht="12" customHeight="1" x14ac:dyDescent="0.25"/>
    <row r="7194" ht="12" customHeight="1" x14ac:dyDescent="0.25"/>
    <row r="7195" ht="12" customHeight="1" x14ac:dyDescent="0.25"/>
    <row r="7196" ht="12" customHeight="1" x14ac:dyDescent="0.25"/>
    <row r="7197" ht="12" customHeight="1" x14ac:dyDescent="0.25"/>
    <row r="7198" ht="12" customHeight="1" x14ac:dyDescent="0.25"/>
    <row r="7199" ht="12" customHeight="1" x14ac:dyDescent="0.25"/>
    <row r="7200" ht="12" customHeight="1" x14ac:dyDescent="0.25"/>
    <row r="7201" ht="12" customHeight="1" x14ac:dyDescent="0.25"/>
    <row r="7202" ht="12" customHeight="1" x14ac:dyDescent="0.25"/>
    <row r="7203" ht="12" customHeight="1" x14ac:dyDescent="0.25"/>
    <row r="7204" ht="12" customHeight="1" x14ac:dyDescent="0.25"/>
    <row r="7205" ht="12" customHeight="1" x14ac:dyDescent="0.25"/>
    <row r="7206" ht="12" customHeight="1" x14ac:dyDescent="0.25"/>
    <row r="7207" ht="12" customHeight="1" x14ac:dyDescent="0.25"/>
    <row r="7208" ht="12" customHeight="1" x14ac:dyDescent="0.25"/>
    <row r="7209" ht="12" customHeight="1" x14ac:dyDescent="0.25"/>
    <row r="7210" ht="12" customHeight="1" x14ac:dyDescent="0.25"/>
    <row r="7211" ht="12" customHeight="1" x14ac:dyDescent="0.25"/>
    <row r="7212" ht="12" customHeight="1" x14ac:dyDescent="0.25"/>
    <row r="7213" ht="12" customHeight="1" x14ac:dyDescent="0.25"/>
    <row r="7214" ht="12" customHeight="1" x14ac:dyDescent="0.25"/>
    <row r="7215" ht="12" customHeight="1" x14ac:dyDescent="0.25"/>
    <row r="7216" ht="12" customHeight="1" x14ac:dyDescent="0.25"/>
    <row r="7217" ht="12" customHeight="1" x14ac:dyDescent="0.25"/>
    <row r="7218" ht="12" customHeight="1" x14ac:dyDescent="0.25"/>
    <row r="7219" ht="12" customHeight="1" x14ac:dyDescent="0.25"/>
    <row r="7220" ht="12" customHeight="1" x14ac:dyDescent="0.25"/>
    <row r="7221" ht="12" customHeight="1" x14ac:dyDescent="0.25"/>
    <row r="7222" ht="12" customHeight="1" x14ac:dyDescent="0.25"/>
    <row r="7223" ht="12" customHeight="1" x14ac:dyDescent="0.25"/>
    <row r="7224" ht="12" customHeight="1" x14ac:dyDescent="0.25"/>
    <row r="7225" ht="12" customHeight="1" x14ac:dyDescent="0.25"/>
    <row r="7226" ht="12" customHeight="1" x14ac:dyDescent="0.25"/>
    <row r="7227" ht="12" customHeight="1" x14ac:dyDescent="0.25"/>
    <row r="7228" ht="12" customHeight="1" x14ac:dyDescent="0.25"/>
    <row r="7229" ht="12" customHeight="1" x14ac:dyDescent="0.25"/>
    <row r="7230" ht="12" customHeight="1" x14ac:dyDescent="0.25"/>
    <row r="7231" ht="12" customHeight="1" x14ac:dyDescent="0.25"/>
    <row r="7232" ht="12" customHeight="1" x14ac:dyDescent="0.25"/>
    <row r="7233" ht="12" customHeight="1" x14ac:dyDescent="0.25"/>
    <row r="7234" ht="12" customHeight="1" x14ac:dyDescent="0.25"/>
    <row r="7235" ht="12" customHeight="1" x14ac:dyDescent="0.25"/>
    <row r="7236" ht="12" customHeight="1" x14ac:dyDescent="0.25"/>
    <row r="7237" ht="12" customHeight="1" x14ac:dyDescent="0.25"/>
    <row r="7238" ht="12" customHeight="1" x14ac:dyDescent="0.25"/>
    <row r="7239" ht="12" customHeight="1" x14ac:dyDescent="0.25"/>
    <row r="7240" ht="12" customHeight="1" x14ac:dyDescent="0.25"/>
    <row r="7241" ht="12" customHeight="1" x14ac:dyDescent="0.25"/>
    <row r="7242" ht="12" customHeight="1" x14ac:dyDescent="0.25"/>
    <row r="7243" ht="12" customHeight="1" x14ac:dyDescent="0.25"/>
    <row r="7244" ht="12" customHeight="1" x14ac:dyDescent="0.25"/>
    <row r="7245" ht="12" customHeight="1" x14ac:dyDescent="0.25"/>
    <row r="7246" ht="12" customHeight="1" x14ac:dyDescent="0.25"/>
    <row r="7247" ht="12" customHeight="1" x14ac:dyDescent="0.25"/>
    <row r="7248" ht="12" customHeight="1" x14ac:dyDescent="0.25"/>
    <row r="7249" ht="12" customHeight="1" x14ac:dyDescent="0.25"/>
    <row r="7250" ht="12" customHeight="1" x14ac:dyDescent="0.25"/>
    <row r="7251" ht="12" customHeight="1" x14ac:dyDescent="0.25"/>
    <row r="7252" ht="12" customHeight="1" x14ac:dyDescent="0.25"/>
    <row r="7253" ht="12" customHeight="1" x14ac:dyDescent="0.25"/>
    <row r="7254" ht="12" customHeight="1" x14ac:dyDescent="0.25"/>
    <row r="7255" ht="12" customHeight="1" x14ac:dyDescent="0.25"/>
    <row r="7256" ht="12" customHeight="1" x14ac:dyDescent="0.25"/>
    <row r="7257" ht="12" customHeight="1" x14ac:dyDescent="0.25"/>
    <row r="7258" ht="12" customHeight="1" x14ac:dyDescent="0.25"/>
    <row r="7259" ht="12" customHeight="1" x14ac:dyDescent="0.25"/>
    <row r="7260" ht="12" customHeight="1" x14ac:dyDescent="0.25"/>
    <row r="7261" ht="12" customHeight="1" x14ac:dyDescent="0.25"/>
    <row r="7262" ht="12" customHeight="1" x14ac:dyDescent="0.25"/>
    <row r="7263" ht="12" customHeight="1" x14ac:dyDescent="0.25"/>
    <row r="7264" ht="12" customHeight="1" x14ac:dyDescent="0.25"/>
    <row r="7265" ht="12" customHeight="1" x14ac:dyDescent="0.25"/>
    <row r="7266" ht="12" customHeight="1" x14ac:dyDescent="0.25"/>
    <row r="7267" ht="12" customHeight="1" x14ac:dyDescent="0.25"/>
    <row r="7268" ht="12" customHeight="1" x14ac:dyDescent="0.25"/>
    <row r="7269" ht="12" customHeight="1" x14ac:dyDescent="0.25"/>
    <row r="7270" ht="12" customHeight="1" x14ac:dyDescent="0.25"/>
    <row r="7271" ht="12" customHeight="1" x14ac:dyDescent="0.25"/>
    <row r="7272" ht="12" customHeight="1" x14ac:dyDescent="0.25"/>
    <row r="7273" ht="12" customHeight="1" x14ac:dyDescent="0.25"/>
    <row r="7274" ht="12" customHeight="1" x14ac:dyDescent="0.25"/>
    <row r="7275" ht="12" customHeight="1" x14ac:dyDescent="0.25"/>
    <row r="7276" ht="12" customHeight="1" x14ac:dyDescent="0.25"/>
    <row r="7277" ht="12" customHeight="1" x14ac:dyDescent="0.25"/>
    <row r="7278" ht="12" customHeight="1" x14ac:dyDescent="0.25"/>
    <row r="7279" ht="12" customHeight="1" x14ac:dyDescent="0.25"/>
    <row r="7280" ht="12" customHeight="1" x14ac:dyDescent="0.25"/>
    <row r="7281" ht="12" customHeight="1" x14ac:dyDescent="0.25"/>
    <row r="7282" ht="12" customHeight="1" x14ac:dyDescent="0.25"/>
    <row r="7283" ht="12" customHeight="1" x14ac:dyDescent="0.25"/>
    <row r="7284" ht="12" customHeight="1" x14ac:dyDescent="0.25"/>
    <row r="7285" ht="12" customHeight="1" x14ac:dyDescent="0.25"/>
    <row r="7286" ht="12" customHeight="1" x14ac:dyDescent="0.25"/>
    <row r="7287" ht="12" customHeight="1" x14ac:dyDescent="0.25"/>
    <row r="7288" ht="12" customHeight="1" x14ac:dyDescent="0.25"/>
    <row r="7289" ht="12" customHeight="1" x14ac:dyDescent="0.25"/>
    <row r="7290" ht="12" customHeight="1" x14ac:dyDescent="0.25"/>
    <row r="7291" ht="12" customHeight="1" x14ac:dyDescent="0.25"/>
    <row r="7292" ht="12" customHeight="1" x14ac:dyDescent="0.25"/>
    <row r="7293" ht="12" customHeight="1" x14ac:dyDescent="0.25"/>
    <row r="7294" ht="12" customHeight="1" x14ac:dyDescent="0.25"/>
    <row r="7295" ht="12" customHeight="1" x14ac:dyDescent="0.25"/>
    <row r="7296" ht="12" customHeight="1" x14ac:dyDescent="0.25"/>
    <row r="7297" ht="12" customHeight="1" x14ac:dyDescent="0.25"/>
    <row r="7298" ht="12" customHeight="1" x14ac:dyDescent="0.25"/>
    <row r="7299" ht="12" customHeight="1" x14ac:dyDescent="0.25"/>
    <row r="7300" ht="12" customHeight="1" x14ac:dyDescent="0.25"/>
    <row r="7301" ht="12" customHeight="1" x14ac:dyDescent="0.25"/>
    <row r="7302" ht="12" customHeight="1" x14ac:dyDescent="0.25"/>
    <row r="7303" ht="12" customHeight="1" x14ac:dyDescent="0.25"/>
    <row r="7304" ht="12" customHeight="1" x14ac:dyDescent="0.25"/>
    <row r="7305" ht="12" customHeight="1" x14ac:dyDescent="0.25"/>
    <row r="7306" ht="12" customHeight="1" x14ac:dyDescent="0.25"/>
    <row r="7307" ht="12" customHeight="1" x14ac:dyDescent="0.25"/>
    <row r="7308" ht="12" customHeight="1" x14ac:dyDescent="0.25"/>
    <row r="7309" ht="12" customHeight="1" x14ac:dyDescent="0.25"/>
    <row r="7310" ht="12" customHeight="1" x14ac:dyDescent="0.25"/>
    <row r="7311" ht="12" customHeight="1" x14ac:dyDescent="0.25"/>
    <row r="7312" ht="12" customHeight="1" x14ac:dyDescent="0.25"/>
    <row r="7313" ht="12" customHeight="1" x14ac:dyDescent="0.25"/>
    <row r="7314" ht="12" customHeight="1" x14ac:dyDescent="0.25"/>
    <row r="7315" ht="12" customHeight="1" x14ac:dyDescent="0.25"/>
    <row r="7316" ht="12" customHeight="1" x14ac:dyDescent="0.25"/>
    <row r="7317" ht="12" customHeight="1" x14ac:dyDescent="0.25"/>
    <row r="7318" ht="12" customHeight="1" x14ac:dyDescent="0.25"/>
    <row r="7319" ht="12" customHeight="1" x14ac:dyDescent="0.25"/>
    <row r="7320" ht="12" customHeight="1" x14ac:dyDescent="0.25"/>
    <row r="7321" ht="12" customHeight="1" x14ac:dyDescent="0.25"/>
    <row r="7322" ht="12" customHeight="1" x14ac:dyDescent="0.25"/>
    <row r="7323" ht="12" customHeight="1" x14ac:dyDescent="0.25"/>
    <row r="7324" ht="12" customHeight="1" x14ac:dyDescent="0.25"/>
    <row r="7325" ht="12" customHeight="1" x14ac:dyDescent="0.25"/>
    <row r="7326" ht="12" customHeight="1" x14ac:dyDescent="0.25"/>
    <row r="7327" ht="12" customHeight="1" x14ac:dyDescent="0.25"/>
    <row r="7328" ht="12" customHeight="1" x14ac:dyDescent="0.25"/>
    <row r="7329" ht="12" customHeight="1" x14ac:dyDescent="0.25"/>
    <row r="7330" ht="12" customHeight="1" x14ac:dyDescent="0.25"/>
    <row r="7331" ht="12" customHeight="1" x14ac:dyDescent="0.25"/>
    <row r="7332" ht="12" customHeight="1" x14ac:dyDescent="0.25"/>
    <row r="7333" ht="12" customHeight="1" x14ac:dyDescent="0.25"/>
    <row r="7334" ht="12" customHeight="1" x14ac:dyDescent="0.25"/>
    <row r="7335" ht="12" customHeight="1" x14ac:dyDescent="0.25"/>
    <row r="7336" ht="12" customHeight="1" x14ac:dyDescent="0.25"/>
    <row r="7337" ht="12" customHeight="1" x14ac:dyDescent="0.25"/>
    <row r="7338" ht="12" customHeight="1" x14ac:dyDescent="0.25"/>
    <row r="7339" ht="12" customHeight="1" x14ac:dyDescent="0.25"/>
    <row r="7340" ht="12" customHeight="1" x14ac:dyDescent="0.25"/>
    <row r="7341" ht="12" customHeight="1" x14ac:dyDescent="0.25"/>
    <row r="7342" ht="12" customHeight="1" x14ac:dyDescent="0.25"/>
    <row r="7343" ht="12" customHeight="1" x14ac:dyDescent="0.25"/>
    <row r="7344" ht="12" customHeight="1" x14ac:dyDescent="0.25"/>
    <row r="7345" ht="12" customHeight="1" x14ac:dyDescent="0.25"/>
    <row r="7346" ht="12" customHeight="1" x14ac:dyDescent="0.25"/>
    <row r="7347" ht="12" customHeight="1" x14ac:dyDescent="0.25"/>
    <row r="7348" ht="12" customHeight="1" x14ac:dyDescent="0.25"/>
    <row r="7349" ht="12" customHeight="1" x14ac:dyDescent="0.25"/>
    <row r="7350" ht="12" customHeight="1" x14ac:dyDescent="0.25"/>
    <row r="7351" ht="12" customHeight="1" x14ac:dyDescent="0.25"/>
    <row r="7352" ht="12" customHeight="1" x14ac:dyDescent="0.25"/>
    <row r="7353" ht="12" customHeight="1" x14ac:dyDescent="0.25"/>
    <row r="7354" ht="12" customHeight="1" x14ac:dyDescent="0.25"/>
    <row r="7355" ht="12" customHeight="1" x14ac:dyDescent="0.25"/>
    <row r="7356" ht="12" customHeight="1" x14ac:dyDescent="0.25"/>
    <row r="7357" ht="12" customHeight="1" x14ac:dyDescent="0.25"/>
    <row r="7358" ht="12" customHeight="1" x14ac:dyDescent="0.25"/>
    <row r="7359" ht="12" customHeight="1" x14ac:dyDescent="0.25"/>
    <row r="7360" ht="12" customHeight="1" x14ac:dyDescent="0.25"/>
    <row r="7361" ht="12" customHeight="1" x14ac:dyDescent="0.25"/>
    <row r="7362" ht="12" customHeight="1" x14ac:dyDescent="0.25"/>
    <row r="7363" ht="12" customHeight="1" x14ac:dyDescent="0.25"/>
    <row r="7364" ht="12" customHeight="1" x14ac:dyDescent="0.25"/>
    <row r="7365" ht="12" customHeight="1" x14ac:dyDescent="0.25"/>
    <row r="7366" ht="12" customHeight="1" x14ac:dyDescent="0.25"/>
    <row r="7367" ht="12" customHeight="1" x14ac:dyDescent="0.25"/>
    <row r="7368" ht="12" customHeight="1" x14ac:dyDescent="0.25"/>
    <row r="7369" ht="12" customHeight="1" x14ac:dyDescent="0.25"/>
    <row r="7370" ht="12" customHeight="1" x14ac:dyDescent="0.25"/>
    <row r="7371" ht="12" customHeight="1" x14ac:dyDescent="0.25"/>
    <row r="7372" ht="12" customHeight="1" x14ac:dyDescent="0.25"/>
    <row r="7373" ht="12" customHeight="1" x14ac:dyDescent="0.25"/>
    <row r="7374" ht="12" customHeight="1" x14ac:dyDescent="0.25"/>
    <row r="7375" ht="12" customHeight="1" x14ac:dyDescent="0.25"/>
    <row r="7376" ht="12" customHeight="1" x14ac:dyDescent="0.25"/>
    <row r="7377" ht="12" customHeight="1" x14ac:dyDescent="0.25"/>
    <row r="7378" ht="12" customHeight="1" x14ac:dyDescent="0.25"/>
    <row r="7379" ht="12" customHeight="1" x14ac:dyDescent="0.25"/>
    <row r="7380" ht="12" customHeight="1" x14ac:dyDescent="0.25"/>
    <row r="7381" ht="12" customHeight="1" x14ac:dyDescent="0.25"/>
    <row r="7382" ht="12" customHeight="1" x14ac:dyDescent="0.25"/>
    <row r="7383" ht="12" customHeight="1" x14ac:dyDescent="0.25"/>
    <row r="7384" ht="12" customHeight="1" x14ac:dyDescent="0.25"/>
    <row r="7385" ht="12" customHeight="1" x14ac:dyDescent="0.25"/>
    <row r="7386" ht="12" customHeight="1" x14ac:dyDescent="0.25"/>
    <row r="7387" ht="12" customHeight="1" x14ac:dyDescent="0.25"/>
    <row r="7388" ht="12" customHeight="1" x14ac:dyDescent="0.25"/>
    <row r="7389" ht="12" customHeight="1" x14ac:dyDescent="0.25"/>
    <row r="7390" ht="12" customHeight="1" x14ac:dyDescent="0.25"/>
    <row r="7391" ht="12" customHeight="1" x14ac:dyDescent="0.25"/>
    <row r="7392" ht="12" customHeight="1" x14ac:dyDescent="0.25"/>
    <row r="7393" ht="12" customHeight="1" x14ac:dyDescent="0.25"/>
    <row r="7394" ht="12" customHeight="1" x14ac:dyDescent="0.25"/>
    <row r="7395" ht="12" customHeight="1" x14ac:dyDescent="0.25"/>
    <row r="7396" ht="12" customHeight="1" x14ac:dyDescent="0.25"/>
    <row r="7397" ht="12" customHeight="1" x14ac:dyDescent="0.25"/>
    <row r="7398" ht="12" customHeight="1" x14ac:dyDescent="0.25"/>
    <row r="7399" ht="12" customHeight="1" x14ac:dyDescent="0.25"/>
    <row r="7400" ht="12" customHeight="1" x14ac:dyDescent="0.25"/>
    <row r="7401" ht="12" customHeight="1" x14ac:dyDescent="0.25"/>
    <row r="7402" ht="12" customHeight="1" x14ac:dyDescent="0.25"/>
    <row r="7403" ht="12" customHeight="1" x14ac:dyDescent="0.25"/>
    <row r="7404" ht="12" customHeight="1" x14ac:dyDescent="0.25"/>
    <row r="7405" ht="12" customHeight="1" x14ac:dyDescent="0.25"/>
    <row r="7406" ht="12" customHeight="1" x14ac:dyDescent="0.25"/>
    <row r="7407" ht="12" customHeight="1" x14ac:dyDescent="0.25"/>
    <row r="7408" ht="12" customHeight="1" x14ac:dyDescent="0.25"/>
    <row r="7409" ht="12" customHeight="1" x14ac:dyDescent="0.25"/>
    <row r="7410" ht="12" customHeight="1" x14ac:dyDescent="0.25"/>
    <row r="7411" ht="12" customHeight="1" x14ac:dyDescent="0.25"/>
    <row r="7412" ht="12" customHeight="1" x14ac:dyDescent="0.25"/>
    <row r="7413" ht="12" customHeight="1" x14ac:dyDescent="0.25"/>
    <row r="7414" ht="12" customHeight="1" x14ac:dyDescent="0.25"/>
    <row r="7415" ht="12" customHeight="1" x14ac:dyDescent="0.25"/>
    <row r="7416" ht="12" customHeight="1" x14ac:dyDescent="0.25"/>
    <row r="7417" ht="12" customHeight="1" x14ac:dyDescent="0.25"/>
    <row r="7418" ht="12" customHeight="1" x14ac:dyDescent="0.25"/>
    <row r="7419" ht="12" customHeight="1" x14ac:dyDescent="0.25"/>
    <row r="7420" ht="12" customHeight="1" x14ac:dyDescent="0.25"/>
    <row r="7421" ht="12" customHeight="1" x14ac:dyDescent="0.25"/>
    <row r="7422" ht="12" customHeight="1" x14ac:dyDescent="0.25"/>
    <row r="7423" ht="12" customHeight="1" x14ac:dyDescent="0.25"/>
    <row r="7424" ht="12" customHeight="1" x14ac:dyDescent="0.25"/>
    <row r="7425" ht="12" customHeight="1" x14ac:dyDescent="0.25"/>
    <row r="7426" ht="12" customHeight="1" x14ac:dyDescent="0.25"/>
    <row r="7427" ht="12" customHeight="1" x14ac:dyDescent="0.25"/>
    <row r="7428" ht="12" customHeight="1" x14ac:dyDescent="0.25"/>
    <row r="7429" ht="12" customHeight="1" x14ac:dyDescent="0.25"/>
    <row r="7430" ht="12" customHeight="1" x14ac:dyDescent="0.25"/>
    <row r="7431" ht="12" customHeight="1" x14ac:dyDescent="0.25"/>
    <row r="7432" ht="12" customHeight="1" x14ac:dyDescent="0.25"/>
    <row r="7433" ht="12" customHeight="1" x14ac:dyDescent="0.25"/>
    <row r="7434" ht="12" customHeight="1" x14ac:dyDescent="0.25"/>
    <row r="7435" ht="12" customHeight="1" x14ac:dyDescent="0.25"/>
    <row r="7436" ht="12" customHeight="1" x14ac:dyDescent="0.25"/>
    <row r="7437" ht="12" customHeight="1" x14ac:dyDescent="0.25"/>
    <row r="7438" ht="12" customHeight="1" x14ac:dyDescent="0.25"/>
    <row r="7439" ht="12" customHeight="1" x14ac:dyDescent="0.25"/>
    <row r="7440" ht="12" customHeight="1" x14ac:dyDescent="0.25"/>
    <row r="7441" ht="12" customHeight="1" x14ac:dyDescent="0.25"/>
    <row r="7442" ht="12" customHeight="1" x14ac:dyDescent="0.25"/>
    <row r="7443" ht="12" customHeight="1" x14ac:dyDescent="0.25"/>
    <row r="7444" ht="12" customHeight="1" x14ac:dyDescent="0.25"/>
    <row r="7445" ht="12" customHeight="1" x14ac:dyDescent="0.25"/>
    <row r="7446" ht="12" customHeight="1" x14ac:dyDescent="0.25"/>
    <row r="7447" ht="12" customHeight="1" x14ac:dyDescent="0.25"/>
    <row r="7448" ht="12" customHeight="1" x14ac:dyDescent="0.25"/>
    <row r="7449" ht="12" customHeight="1" x14ac:dyDescent="0.25"/>
    <row r="7450" ht="12" customHeight="1" x14ac:dyDescent="0.25"/>
    <row r="7451" ht="12" customHeight="1" x14ac:dyDescent="0.25"/>
    <row r="7452" ht="12" customHeight="1" x14ac:dyDescent="0.25"/>
    <row r="7453" ht="12" customHeight="1" x14ac:dyDescent="0.25"/>
    <row r="7454" ht="12" customHeight="1" x14ac:dyDescent="0.25"/>
    <row r="7455" ht="12" customHeight="1" x14ac:dyDescent="0.25"/>
    <row r="7456" ht="12" customHeight="1" x14ac:dyDescent="0.25"/>
    <row r="7457" ht="12" customHeight="1" x14ac:dyDescent="0.25"/>
    <row r="7458" ht="12" customHeight="1" x14ac:dyDescent="0.25"/>
    <row r="7459" ht="12" customHeight="1" x14ac:dyDescent="0.25"/>
    <row r="7460" ht="12" customHeight="1" x14ac:dyDescent="0.25"/>
    <row r="7461" ht="12" customHeight="1" x14ac:dyDescent="0.25"/>
    <row r="7462" ht="12" customHeight="1" x14ac:dyDescent="0.25"/>
    <row r="7463" ht="12" customHeight="1" x14ac:dyDescent="0.25"/>
    <row r="7464" ht="12" customHeight="1" x14ac:dyDescent="0.25"/>
    <row r="7465" ht="12" customHeight="1" x14ac:dyDescent="0.25"/>
    <row r="7466" ht="12" customHeight="1" x14ac:dyDescent="0.25"/>
    <row r="7467" ht="12" customHeight="1" x14ac:dyDescent="0.25"/>
    <row r="7468" ht="12" customHeight="1" x14ac:dyDescent="0.25"/>
    <row r="7469" ht="12" customHeight="1" x14ac:dyDescent="0.25"/>
    <row r="7470" ht="12" customHeight="1" x14ac:dyDescent="0.25"/>
    <row r="7471" ht="12" customHeight="1" x14ac:dyDescent="0.25"/>
    <row r="7472" ht="12" customHeight="1" x14ac:dyDescent="0.25"/>
    <row r="7473" ht="12" customHeight="1" x14ac:dyDescent="0.25"/>
    <row r="7474" ht="12" customHeight="1" x14ac:dyDescent="0.25"/>
    <row r="7475" ht="12" customHeight="1" x14ac:dyDescent="0.25"/>
    <row r="7476" ht="12" customHeight="1" x14ac:dyDescent="0.25"/>
    <row r="7477" ht="12" customHeight="1" x14ac:dyDescent="0.25"/>
    <row r="7478" ht="12" customHeight="1" x14ac:dyDescent="0.25"/>
    <row r="7479" ht="12" customHeight="1" x14ac:dyDescent="0.25"/>
    <row r="7480" ht="12" customHeight="1" x14ac:dyDescent="0.25"/>
    <row r="7481" ht="12" customHeight="1" x14ac:dyDescent="0.25"/>
    <row r="7482" ht="12" customHeight="1" x14ac:dyDescent="0.25"/>
    <row r="7483" ht="12" customHeight="1" x14ac:dyDescent="0.25"/>
    <row r="7484" ht="12" customHeight="1" x14ac:dyDescent="0.25"/>
    <row r="7485" ht="12" customHeight="1" x14ac:dyDescent="0.25"/>
    <row r="7486" ht="12" customHeight="1" x14ac:dyDescent="0.25"/>
    <row r="7487" ht="12" customHeight="1" x14ac:dyDescent="0.25"/>
    <row r="7488" ht="12" customHeight="1" x14ac:dyDescent="0.25"/>
    <row r="7489" ht="12" customHeight="1" x14ac:dyDescent="0.25"/>
    <row r="7490" ht="12" customHeight="1" x14ac:dyDescent="0.25"/>
    <row r="7491" ht="12" customHeight="1" x14ac:dyDescent="0.25"/>
    <row r="7492" ht="12" customHeight="1" x14ac:dyDescent="0.25"/>
    <row r="7493" ht="12" customHeight="1" x14ac:dyDescent="0.25"/>
    <row r="7494" ht="12" customHeight="1" x14ac:dyDescent="0.25"/>
    <row r="7495" ht="12" customHeight="1" x14ac:dyDescent="0.25"/>
    <row r="7496" ht="12" customHeight="1" x14ac:dyDescent="0.25"/>
    <row r="7497" ht="12" customHeight="1" x14ac:dyDescent="0.25"/>
    <row r="7498" ht="12" customHeight="1" x14ac:dyDescent="0.25"/>
    <row r="7499" ht="12" customHeight="1" x14ac:dyDescent="0.25"/>
    <row r="7500" ht="12" customHeight="1" x14ac:dyDescent="0.25"/>
    <row r="7501" ht="12" customHeight="1" x14ac:dyDescent="0.25"/>
    <row r="7502" ht="12" customHeight="1" x14ac:dyDescent="0.25"/>
    <row r="7503" ht="12" customHeight="1" x14ac:dyDescent="0.25"/>
    <row r="7504" ht="12" customHeight="1" x14ac:dyDescent="0.25"/>
    <row r="7505" ht="12" customHeight="1" x14ac:dyDescent="0.25"/>
    <row r="7506" ht="12" customHeight="1" x14ac:dyDescent="0.25"/>
    <row r="7507" ht="12" customHeight="1" x14ac:dyDescent="0.25"/>
    <row r="7508" ht="12" customHeight="1" x14ac:dyDescent="0.25"/>
    <row r="7509" ht="12" customHeight="1" x14ac:dyDescent="0.25"/>
    <row r="7510" ht="12" customHeight="1" x14ac:dyDescent="0.25"/>
    <row r="7511" ht="12" customHeight="1" x14ac:dyDescent="0.25"/>
    <row r="7512" ht="12" customHeight="1" x14ac:dyDescent="0.25"/>
    <row r="7513" ht="12" customHeight="1" x14ac:dyDescent="0.25"/>
    <row r="7514" ht="12" customHeight="1" x14ac:dyDescent="0.25"/>
    <row r="7515" ht="12" customHeight="1" x14ac:dyDescent="0.25"/>
    <row r="7516" ht="12" customHeight="1" x14ac:dyDescent="0.25"/>
    <row r="7517" ht="12" customHeight="1" x14ac:dyDescent="0.25"/>
    <row r="7518" ht="12" customHeight="1" x14ac:dyDescent="0.25"/>
    <row r="7519" ht="12" customHeight="1" x14ac:dyDescent="0.25"/>
    <row r="7520" ht="12" customHeight="1" x14ac:dyDescent="0.25"/>
    <row r="7521" ht="12" customHeight="1" x14ac:dyDescent="0.25"/>
    <row r="7522" ht="12" customHeight="1" x14ac:dyDescent="0.25"/>
    <row r="7523" ht="12" customHeight="1" x14ac:dyDescent="0.25"/>
    <row r="7524" ht="12" customHeight="1" x14ac:dyDescent="0.25"/>
    <row r="7525" ht="12" customHeight="1" x14ac:dyDescent="0.25"/>
    <row r="7526" ht="12" customHeight="1" x14ac:dyDescent="0.25"/>
    <row r="7527" ht="12" customHeight="1" x14ac:dyDescent="0.25"/>
    <row r="7528" ht="12" customHeight="1" x14ac:dyDescent="0.25"/>
    <row r="7529" ht="12" customHeight="1" x14ac:dyDescent="0.25"/>
    <row r="7530" ht="12" customHeight="1" x14ac:dyDescent="0.25"/>
    <row r="7531" ht="12" customHeight="1" x14ac:dyDescent="0.25"/>
    <row r="7532" ht="12" customHeight="1" x14ac:dyDescent="0.25"/>
    <row r="7533" ht="12" customHeight="1" x14ac:dyDescent="0.25"/>
    <row r="7534" ht="12" customHeight="1" x14ac:dyDescent="0.25"/>
    <row r="7535" ht="12" customHeight="1" x14ac:dyDescent="0.25"/>
    <row r="7536" ht="12" customHeight="1" x14ac:dyDescent="0.25"/>
    <row r="7537" ht="12" customHeight="1" x14ac:dyDescent="0.25"/>
    <row r="7538" ht="12" customHeight="1" x14ac:dyDescent="0.25"/>
    <row r="7539" ht="12" customHeight="1" x14ac:dyDescent="0.25"/>
    <row r="7540" ht="12" customHeight="1" x14ac:dyDescent="0.25"/>
    <row r="7541" ht="12" customHeight="1" x14ac:dyDescent="0.25"/>
    <row r="7542" ht="12" customHeight="1" x14ac:dyDescent="0.25"/>
    <row r="7543" ht="12" customHeight="1" x14ac:dyDescent="0.25"/>
    <row r="7544" ht="12" customHeight="1" x14ac:dyDescent="0.25"/>
    <row r="7545" ht="12" customHeight="1" x14ac:dyDescent="0.25"/>
    <row r="7546" ht="12" customHeight="1" x14ac:dyDescent="0.25"/>
    <row r="7547" ht="12" customHeight="1" x14ac:dyDescent="0.25"/>
    <row r="7548" ht="12" customHeight="1" x14ac:dyDescent="0.25"/>
    <row r="7549" ht="12" customHeight="1" x14ac:dyDescent="0.25"/>
    <row r="7550" ht="12" customHeight="1" x14ac:dyDescent="0.25"/>
    <row r="7551" ht="12" customHeight="1" x14ac:dyDescent="0.25"/>
    <row r="7552" ht="12" customHeight="1" x14ac:dyDescent="0.25"/>
    <row r="7553" ht="12" customHeight="1" x14ac:dyDescent="0.25"/>
    <row r="7554" ht="12" customHeight="1" x14ac:dyDescent="0.25"/>
    <row r="7555" ht="12" customHeight="1" x14ac:dyDescent="0.25"/>
    <row r="7556" ht="12" customHeight="1" x14ac:dyDescent="0.25"/>
    <row r="7557" ht="12" customHeight="1" x14ac:dyDescent="0.25"/>
    <row r="7558" ht="12" customHeight="1" x14ac:dyDescent="0.25"/>
    <row r="7559" ht="12" customHeight="1" x14ac:dyDescent="0.25"/>
    <row r="7560" ht="12" customHeight="1" x14ac:dyDescent="0.25"/>
    <row r="7561" ht="12" customHeight="1" x14ac:dyDescent="0.25"/>
    <row r="7562" ht="12" customHeight="1" x14ac:dyDescent="0.25"/>
    <row r="7563" ht="12" customHeight="1" x14ac:dyDescent="0.25"/>
    <row r="7564" ht="12" customHeight="1" x14ac:dyDescent="0.25"/>
    <row r="7565" ht="12" customHeight="1" x14ac:dyDescent="0.25"/>
    <row r="7566" ht="12" customHeight="1" x14ac:dyDescent="0.25"/>
    <row r="7567" ht="12" customHeight="1" x14ac:dyDescent="0.25"/>
    <row r="7568" ht="12" customHeight="1" x14ac:dyDescent="0.25"/>
    <row r="7569" ht="12" customHeight="1" x14ac:dyDescent="0.25"/>
    <row r="7570" ht="12" customHeight="1" x14ac:dyDescent="0.25"/>
    <row r="7571" ht="12" customHeight="1" x14ac:dyDescent="0.25"/>
    <row r="7572" ht="12" customHeight="1" x14ac:dyDescent="0.25"/>
    <row r="7573" ht="12" customHeight="1" x14ac:dyDescent="0.25"/>
    <row r="7574" ht="12" customHeight="1" x14ac:dyDescent="0.25"/>
    <row r="7575" ht="12" customHeight="1" x14ac:dyDescent="0.25"/>
    <row r="7576" ht="12" customHeight="1" x14ac:dyDescent="0.25"/>
    <row r="7577" ht="12" customHeight="1" x14ac:dyDescent="0.25"/>
    <row r="7578" ht="12" customHeight="1" x14ac:dyDescent="0.25"/>
    <row r="7579" ht="12" customHeight="1" x14ac:dyDescent="0.25"/>
    <row r="7580" ht="12" customHeight="1" x14ac:dyDescent="0.25"/>
    <row r="7581" ht="12" customHeight="1" x14ac:dyDescent="0.25"/>
    <row r="7582" ht="12" customHeight="1" x14ac:dyDescent="0.25"/>
    <row r="7583" ht="12" customHeight="1" x14ac:dyDescent="0.25"/>
    <row r="7584" ht="12" customHeight="1" x14ac:dyDescent="0.25"/>
    <row r="7585" ht="12" customHeight="1" x14ac:dyDescent="0.25"/>
    <row r="7586" ht="12" customHeight="1" x14ac:dyDescent="0.25"/>
    <row r="7587" ht="12" customHeight="1" x14ac:dyDescent="0.25"/>
    <row r="7588" ht="12" customHeight="1" x14ac:dyDescent="0.25"/>
    <row r="7589" ht="12" customHeight="1" x14ac:dyDescent="0.25"/>
    <row r="7590" ht="12" customHeight="1" x14ac:dyDescent="0.25"/>
    <row r="7591" ht="12" customHeight="1" x14ac:dyDescent="0.25"/>
    <row r="7592" ht="12" customHeight="1" x14ac:dyDescent="0.25"/>
    <row r="7593" ht="12" customHeight="1" x14ac:dyDescent="0.25"/>
    <row r="7594" ht="12" customHeight="1" x14ac:dyDescent="0.25"/>
    <row r="7595" ht="12" customHeight="1" x14ac:dyDescent="0.25"/>
    <row r="7596" ht="12" customHeight="1" x14ac:dyDescent="0.25"/>
    <row r="7597" ht="12" customHeight="1" x14ac:dyDescent="0.25"/>
    <row r="7598" ht="12" customHeight="1" x14ac:dyDescent="0.25"/>
    <row r="7599" ht="12" customHeight="1" x14ac:dyDescent="0.25"/>
    <row r="7600" ht="12" customHeight="1" x14ac:dyDescent="0.25"/>
    <row r="7601" ht="12" customHeight="1" x14ac:dyDescent="0.25"/>
    <row r="7602" ht="12" customHeight="1" x14ac:dyDescent="0.25"/>
    <row r="7603" ht="12" customHeight="1" x14ac:dyDescent="0.25"/>
    <row r="7604" ht="12" customHeight="1" x14ac:dyDescent="0.25"/>
    <row r="7605" ht="12" customHeight="1" x14ac:dyDescent="0.25"/>
    <row r="7606" ht="12" customHeight="1" x14ac:dyDescent="0.25"/>
    <row r="7607" ht="12" customHeight="1" x14ac:dyDescent="0.25"/>
    <row r="7608" ht="12" customHeight="1" x14ac:dyDescent="0.25"/>
    <row r="7609" ht="12" customHeight="1" x14ac:dyDescent="0.25"/>
    <row r="7610" ht="12" customHeight="1" x14ac:dyDescent="0.25"/>
    <row r="7611" ht="12" customHeight="1" x14ac:dyDescent="0.25"/>
    <row r="7612" ht="12" customHeight="1" x14ac:dyDescent="0.25"/>
    <row r="7613" ht="12" customHeight="1" x14ac:dyDescent="0.25"/>
    <row r="7614" ht="12" customHeight="1" x14ac:dyDescent="0.25"/>
    <row r="7615" ht="12" customHeight="1" x14ac:dyDescent="0.25"/>
    <row r="7616" ht="12" customHeight="1" x14ac:dyDescent="0.25"/>
    <row r="7617" ht="12" customHeight="1" x14ac:dyDescent="0.25"/>
    <row r="7618" ht="12" customHeight="1" x14ac:dyDescent="0.25"/>
    <row r="7619" ht="12" customHeight="1" x14ac:dyDescent="0.25"/>
    <row r="7620" ht="12" customHeight="1" x14ac:dyDescent="0.25"/>
    <row r="7621" ht="12" customHeight="1" x14ac:dyDescent="0.25"/>
    <row r="7622" ht="12" customHeight="1" x14ac:dyDescent="0.25"/>
    <row r="7623" ht="12" customHeight="1" x14ac:dyDescent="0.25"/>
    <row r="7624" ht="12" customHeight="1" x14ac:dyDescent="0.25"/>
    <row r="7625" ht="12" customHeight="1" x14ac:dyDescent="0.25"/>
    <row r="7626" ht="12" customHeight="1" x14ac:dyDescent="0.25"/>
    <row r="7627" ht="12" customHeight="1" x14ac:dyDescent="0.25"/>
    <row r="7628" ht="12" customHeight="1" x14ac:dyDescent="0.25"/>
    <row r="7629" ht="12" customHeight="1" x14ac:dyDescent="0.25"/>
    <row r="7630" ht="12" customHeight="1" x14ac:dyDescent="0.25"/>
    <row r="7631" ht="12" customHeight="1" x14ac:dyDescent="0.25"/>
    <row r="7632" ht="12" customHeight="1" x14ac:dyDescent="0.25"/>
    <row r="7633" ht="12" customHeight="1" x14ac:dyDescent="0.25"/>
    <row r="7634" ht="12" customHeight="1" x14ac:dyDescent="0.25"/>
    <row r="7635" ht="12" customHeight="1" x14ac:dyDescent="0.25"/>
    <row r="7636" ht="12" customHeight="1" x14ac:dyDescent="0.25"/>
    <row r="7637" ht="12" customHeight="1" x14ac:dyDescent="0.25"/>
    <row r="7638" ht="12" customHeight="1" x14ac:dyDescent="0.25"/>
    <row r="7639" ht="12" customHeight="1" x14ac:dyDescent="0.25"/>
    <row r="7640" ht="12" customHeight="1" x14ac:dyDescent="0.25"/>
    <row r="7641" ht="12" customHeight="1" x14ac:dyDescent="0.25"/>
    <row r="7642" ht="12" customHeight="1" x14ac:dyDescent="0.25"/>
    <row r="7643" ht="12" customHeight="1" x14ac:dyDescent="0.25"/>
    <row r="7644" ht="12" customHeight="1" x14ac:dyDescent="0.25"/>
    <row r="7645" ht="12" customHeight="1" x14ac:dyDescent="0.25"/>
    <row r="7646" ht="12" customHeight="1" x14ac:dyDescent="0.25"/>
    <row r="7647" ht="12" customHeight="1" x14ac:dyDescent="0.25"/>
    <row r="7648" ht="12" customHeight="1" x14ac:dyDescent="0.25"/>
    <row r="7649" ht="12" customHeight="1" x14ac:dyDescent="0.25"/>
    <row r="7650" ht="12" customHeight="1" x14ac:dyDescent="0.25"/>
    <row r="7651" ht="12" customHeight="1" x14ac:dyDescent="0.25"/>
    <row r="7652" ht="12" customHeight="1" x14ac:dyDescent="0.25"/>
    <row r="7653" ht="12" customHeight="1" x14ac:dyDescent="0.25"/>
    <row r="7654" ht="12" customHeight="1" x14ac:dyDescent="0.25"/>
    <row r="7655" ht="12" customHeight="1" x14ac:dyDescent="0.25"/>
    <row r="7656" ht="12" customHeight="1" x14ac:dyDescent="0.25"/>
    <row r="7657" ht="12" customHeight="1" x14ac:dyDescent="0.25"/>
    <row r="7658" ht="12" customHeight="1" x14ac:dyDescent="0.25"/>
    <row r="7659" ht="12" customHeight="1" x14ac:dyDescent="0.25"/>
    <row r="7660" ht="12" customHeight="1" x14ac:dyDescent="0.25"/>
    <row r="7661" ht="12" customHeight="1" x14ac:dyDescent="0.25"/>
    <row r="7662" ht="12" customHeight="1" x14ac:dyDescent="0.25"/>
    <row r="7663" ht="12" customHeight="1" x14ac:dyDescent="0.25"/>
    <row r="7664" ht="12" customHeight="1" x14ac:dyDescent="0.25"/>
    <row r="7665" ht="12" customHeight="1" x14ac:dyDescent="0.25"/>
    <row r="7666" ht="12" customHeight="1" x14ac:dyDescent="0.25"/>
    <row r="7667" ht="12" customHeight="1" x14ac:dyDescent="0.25"/>
    <row r="7668" ht="12" customHeight="1" x14ac:dyDescent="0.25"/>
    <row r="7669" ht="12" customHeight="1" x14ac:dyDescent="0.25"/>
    <row r="7670" ht="12" customHeight="1" x14ac:dyDescent="0.25"/>
    <row r="7671" ht="12" customHeight="1" x14ac:dyDescent="0.25"/>
    <row r="7672" ht="12" customHeight="1" x14ac:dyDescent="0.25"/>
    <row r="7673" ht="12" customHeight="1" x14ac:dyDescent="0.25"/>
    <row r="7674" ht="12" customHeight="1" x14ac:dyDescent="0.25"/>
    <row r="7675" ht="12" customHeight="1" x14ac:dyDescent="0.25"/>
    <row r="7676" ht="12" customHeight="1" x14ac:dyDescent="0.25"/>
    <row r="7677" ht="12" customHeight="1" x14ac:dyDescent="0.25"/>
    <row r="7678" ht="12" customHeight="1" x14ac:dyDescent="0.25"/>
    <row r="7679" ht="12" customHeight="1" x14ac:dyDescent="0.25"/>
    <row r="7680" ht="12" customHeight="1" x14ac:dyDescent="0.25"/>
    <row r="7681" ht="12" customHeight="1" x14ac:dyDescent="0.25"/>
    <row r="7682" ht="12" customHeight="1" x14ac:dyDescent="0.25"/>
    <row r="7683" ht="12" customHeight="1" x14ac:dyDescent="0.25"/>
    <row r="7684" ht="12" customHeight="1" x14ac:dyDescent="0.25"/>
    <row r="7685" ht="12" customHeight="1" x14ac:dyDescent="0.25"/>
    <row r="7686" ht="12" customHeight="1" x14ac:dyDescent="0.25"/>
    <row r="7687" ht="12" customHeight="1" x14ac:dyDescent="0.25"/>
    <row r="7688" ht="12" customHeight="1" x14ac:dyDescent="0.25"/>
    <row r="7689" ht="12" customHeight="1" x14ac:dyDescent="0.25"/>
    <row r="7690" ht="12" customHeight="1" x14ac:dyDescent="0.25"/>
    <row r="7691" ht="12" customHeight="1" x14ac:dyDescent="0.25"/>
    <row r="7692" ht="12" customHeight="1" x14ac:dyDescent="0.25"/>
    <row r="7693" ht="12" customHeight="1" x14ac:dyDescent="0.25"/>
    <row r="7694" ht="12" customHeight="1" x14ac:dyDescent="0.25"/>
    <row r="7695" ht="12" customHeight="1" x14ac:dyDescent="0.25"/>
    <row r="7696" ht="12" customHeight="1" x14ac:dyDescent="0.25"/>
    <row r="7697" ht="12" customHeight="1" x14ac:dyDescent="0.25"/>
    <row r="7698" ht="12" customHeight="1" x14ac:dyDescent="0.25"/>
    <row r="7699" ht="12" customHeight="1" x14ac:dyDescent="0.25"/>
    <row r="7700" ht="12" customHeight="1" x14ac:dyDescent="0.25"/>
    <row r="7701" ht="12" customHeight="1" x14ac:dyDescent="0.25"/>
    <row r="7702" ht="12" customHeight="1" x14ac:dyDescent="0.25"/>
    <row r="7703" ht="12" customHeight="1" x14ac:dyDescent="0.25"/>
    <row r="7704" ht="12" customHeight="1" x14ac:dyDescent="0.25"/>
    <row r="7705" ht="12" customHeight="1" x14ac:dyDescent="0.25"/>
    <row r="7706" ht="12" customHeight="1" x14ac:dyDescent="0.25"/>
    <row r="7707" ht="12" customHeight="1" x14ac:dyDescent="0.25"/>
    <row r="7708" ht="12" customHeight="1" x14ac:dyDescent="0.25"/>
    <row r="7709" ht="12" customHeight="1" x14ac:dyDescent="0.25"/>
    <row r="7710" ht="12" customHeight="1" x14ac:dyDescent="0.25"/>
    <row r="7711" ht="12" customHeight="1" x14ac:dyDescent="0.25"/>
    <row r="7712" ht="12" customHeight="1" x14ac:dyDescent="0.25"/>
    <row r="7713" ht="12" customHeight="1" x14ac:dyDescent="0.25"/>
    <row r="7714" ht="12" customHeight="1" x14ac:dyDescent="0.25"/>
    <row r="7715" ht="12" customHeight="1" x14ac:dyDescent="0.25"/>
    <row r="7716" ht="12" customHeight="1" x14ac:dyDescent="0.25"/>
    <row r="7717" ht="12" customHeight="1" x14ac:dyDescent="0.25"/>
    <row r="7718" ht="12" customHeight="1" x14ac:dyDescent="0.25"/>
    <row r="7719" ht="12" customHeight="1" x14ac:dyDescent="0.25"/>
    <row r="7720" ht="12" customHeight="1" x14ac:dyDescent="0.25"/>
    <row r="7721" ht="12" customHeight="1" x14ac:dyDescent="0.25"/>
    <row r="7722" ht="12" customHeight="1" x14ac:dyDescent="0.25"/>
    <row r="7723" ht="12" customHeight="1" x14ac:dyDescent="0.25"/>
    <row r="7724" ht="12" customHeight="1" x14ac:dyDescent="0.25"/>
    <row r="7725" ht="12" customHeight="1" x14ac:dyDescent="0.25"/>
    <row r="7726" ht="12" customHeight="1" x14ac:dyDescent="0.25"/>
    <row r="7727" ht="12" customHeight="1" x14ac:dyDescent="0.25"/>
    <row r="7728" ht="12" customHeight="1" x14ac:dyDescent="0.25"/>
    <row r="7729" ht="12" customHeight="1" x14ac:dyDescent="0.25"/>
    <row r="7730" ht="12" customHeight="1" x14ac:dyDescent="0.25"/>
    <row r="7731" ht="12" customHeight="1" x14ac:dyDescent="0.25"/>
    <row r="7732" ht="12" customHeight="1" x14ac:dyDescent="0.25"/>
    <row r="7733" ht="12" customHeight="1" x14ac:dyDescent="0.25"/>
    <row r="7734" ht="12" customHeight="1" x14ac:dyDescent="0.25"/>
    <row r="7735" ht="12" customHeight="1" x14ac:dyDescent="0.25"/>
    <row r="7736" ht="12" customHeight="1" x14ac:dyDescent="0.25"/>
    <row r="7737" ht="12" customHeight="1" x14ac:dyDescent="0.25"/>
    <row r="7738" ht="12" customHeight="1" x14ac:dyDescent="0.25"/>
    <row r="7739" ht="12" customHeight="1" x14ac:dyDescent="0.25"/>
    <row r="7740" ht="12" customHeight="1" x14ac:dyDescent="0.25"/>
    <row r="7741" ht="12" customHeight="1" x14ac:dyDescent="0.25"/>
    <row r="7742" ht="12" customHeight="1" x14ac:dyDescent="0.25"/>
    <row r="7743" ht="12" customHeight="1" x14ac:dyDescent="0.25"/>
    <row r="7744" ht="12" customHeight="1" x14ac:dyDescent="0.25"/>
    <row r="7745" ht="12" customHeight="1" x14ac:dyDescent="0.25"/>
    <row r="7746" ht="12" customHeight="1" x14ac:dyDescent="0.25"/>
    <row r="7747" ht="12" customHeight="1" x14ac:dyDescent="0.25"/>
    <row r="7748" ht="12" customHeight="1" x14ac:dyDescent="0.25"/>
    <row r="7749" ht="12" customHeight="1" x14ac:dyDescent="0.25"/>
    <row r="7750" ht="12" customHeight="1" x14ac:dyDescent="0.25"/>
    <row r="7751" ht="12" customHeight="1" x14ac:dyDescent="0.25"/>
    <row r="7752" ht="12" customHeight="1" x14ac:dyDescent="0.25"/>
    <row r="7753" ht="12" customHeight="1" x14ac:dyDescent="0.25"/>
    <row r="7754" ht="12" customHeight="1" x14ac:dyDescent="0.25"/>
    <row r="7755" ht="12" customHeight="1" x14ac:dyDescent="0.25"/>
    <row r="7756" ht="12" customHeight="1" x14ac:dyDescent="0.25"/>
    <row r="7757" ht="12" customHeight="1" x14ac:dyDescent="0.25"/>
    <row r="7758" ht="12" customHeight="1" x14ac:dyDescent="0.25"/>
    <row r="7759" ht="12" customHeight="1" x14ac:dyDescent="0.25"/>
    <row r="7760" ht="12" customHeight="1" x14ac:dyDescent="0.25"/>
    <row r="7761" ht="12" customHeight="1" x14ac:dyDescent="0.25"/>
    <row r="7762" ht="12" customHeight="1" x14ac:dyDescent="0.25"/>
    <row r="7763" ht="12" customHeight="1" x14ac:dyDescent="0.25"/>
    <row r="7764" ht="12" customHeight="1" x14ac:dyDescent="0.25"/>
    <row r="7765" ht="12" customHeight="1" x14ac:dyDescent="0.25"/>
    <row r="7766" ht="12" customHeight="1" x14ac:dyDescent="0.25"/>
    <row r="7767" ht="12" customHeight="1" x14ac:dyDescent="0.25"/>
    <row r="7768" ht="12" customHeight="1" x14ac:dyDescent="0.25"/>
    <row r="7769" ht="12" customHeight="1" x14ac:dyDescent="0.25"/>
    <row r="7770" ht="12" customHeight="1" x14ac:dyDescent="0.25"/>
    <row r="7771" ht="12" customHeight="1" x14ac:dyDescent="0.25"/>
    <row r="7772" ht="12" customHeight="1" x14ac:dyDescent="0.25"/>
    <row r="7773" ht="12" customHeight="1" x14ac:dyDescent="0.25"/>
    <row r="7774" ht="12" customHeight="1" x14ac:dyDescent="0.25"/>
    <row r="7775" ht="12" customHeight="1" x14ac:dyDescent="0.25"/>
    <row r="7776" ht="12" customHeight="1" x14ac:dyDescent="0.25"/>
    <row r="7777" ht="12" customHeight="1" x14ac:dyDescent="0.25"/>
    <row r="7778" ht="12" customHeight="1" x14ac:dyDescent="0.25"/>
    <row r="7779" ht="12" customHeight="1" x14ac:dyDescent="0.25"/>
    <row r="7780" ht="12" customHeight="1" x14ac:dyDescent="0.25"/>
    <row r="7781" ht="12" customHeight="1" x14ac:dyDescent="0.25"/>
    <row r="7782" ht="12" customHeight="1" x14ac:dyDescent="0.25"/>
    <row r="7783" ht="12" customHeight="1" x14ac:dyDescent="0.25"/>
    <row r="7784" ht="12" customHeight="1" x14ac:dyDescent="0.25"/>
    <row r="7785" ht="12" customHeight="1" x14ac:dyDescent="0.25"/>
    <row r="7786" ht="12" customHeight="1" x14ac:dyDescent="0.25"/>
    <row r="7787" ht="12" customHeight="1" x14ac:dyDescent="0.25"/>
    <row r="7788" ht="12" customHeight="1" x14ac:dyDescent="0.25"/>
    <row r="7789" ht="12" customHeight="1" x14ac:dyDescent="0.25"/>
    <row r="7790" ht="12" customHeight="1" x14ac:dyDescent="0.25"/>
    <row r="7791" ht="12" customHeight="1" x14ac:dyDescent="0.25"/>
    <row r="7792" ht="12" customHeight="1" x14ac:dyDescent="0.25"/>
    <row r="7793" ht="12" customHeight="1" x14ac:dyDescent="0.25"/>
    <row r="7794" ht="12" customHeight="1" x14ac:dyDescent="0.25"/>
    <row r="7795" ht="12" customHeight="1" x14ac:dyDescent="0.25"/>
    <row r="7796" ht="12" customHeight="1" x14ac:dyDescent="0.25"/>
    <row r="7797" ht="12" customHeight="1" x14ac:dyDescent="0.25"/>
    <row r="7798" ht="12" customHeight="1" x14ac:dyDescent="0.25"/>
    <row r="7799" ht="12" customHeight="1" x14ac:dyDescent="0.25"/>
    <row r="7800" ht="12" customHeight="1" x14ac:dyDescent="0.25"/>
    <row r="7801" ht="12" customHeight="1" x14ac:dyDescent="0.25"/>
    <row r="7802" ht="12" customHeight="1" x14ac:dyDescent="0.25"/>
    <row r="7803" ht="12" customHeight="1" x14ac:dyDescent="0.25"/>
    <row r="7804" ht="12" customHeight="1" x14ac:dyDescent="0.25"/>
    <row r="7805" ht="12" customHeight="1" x14ac:dyDescent="0.25"/>
    <row r="7806" ht="12" customHeight="1" x14ac:dyDescent="0.25"/>
    <row r="7807" ht="12" customHeight="1" x14ac:dyDescent="0.25"/>
    <row r="7808" ht="12" customHeight="1" x14ac:dyDescent="0.25"/>
    <row r="7809" ht="12" customHeight="1" x14ac:dyDescent="0.25"/>
    <row r="7810" ht="12" customHeight="1" x14ac:dyDescent="0.25"/>
    <row r="7811" ht="12" customHeight="1" x14ac:dyDescent="0.25"/>
    <row r="7812" ht="12" customHeight="1" x14ac:dyDescent="0.25"/>
    <row r="7813" ht="12" customHeight="1" x14ac:dyDescent="0.25"/>
    <row r="7814" ht="12" customHeight="1" x14ac:dyDescent="0.25"/>
    <row r="7815" ht="12" customHeight="1" x14ac:dyDescent="0.25"/>
    <row r="7816" ht="12" customHeight="1" x14ac:dyDescent="0.25"/>
    <row r="7817" ht="12" customHeight="1" x14ac:dyDescent="0.25"/>
    <row r="7818" ht="12" customHeight="1" x14ac:dyDescent="0.25"/>
    <row r="7819" ht="12" customHeight="1" x14ac:dyDescent="0.25"/>
    <row r="7820" ht="12" customHeight="1" x14ac:dyDescent="0.25"/>
    <row r="7821" ht="12" customHeight="1" x14ac:dyDescent="0.25"/>
    <row r="7822" ht="12" customHeight="1" x14ac:dyDescent="0.25"/>
    <row r="7823" ht="12" customHeight="1" x14ac:dyDescent="0.25"/>
    <row r="7824" ht="12" customHeight="1" x14ac:dyDescent="0.25"/>
    <row r="7825" ht="12" customHeight="1" x14ac:dyDescent="0.25"/>
    <row r="7826" ht="12" customHeight="1" x14ac:dyDescent="0.25"/>
    <row r="7827" ht="12" customHeight="1" x14ac:dyDescent="0.25"/>
    <row r="7828" ht="12" customHeight="1" x14ac:dyDescent="0.25"/>
    <row r="7829" ht="12" customHeight="1" x14ac:dyDescent="0.25"/>
    <row r="7830" ht="12" customHeight="1" x14ac:dyDescent="0.25"/>
    <row r="7831" ht="12" customHeight="1" x14ac:dyDescent="0.25"/>
    <row r="7832" ht="12" customHeight="1" x14ac:dyDescent="0.25"/>
    <row r="7833" ht="12" customHeight="1" x14ac:dyDescent="0.25"/>
    <row r="7834" ht="12" customHeight="1" x14ac:dyDescent="0.25"/>
    <row r="7835" ht="12" customHeight="1" x14ac:dyDescent="0.25"/>
    <row r="7836" ht="12" customHeight="1" x14ac:dyDescent="0.25"/>
    <row r="7837" ht="12" customHeight="1" x14ac:dyDescent="0.25"/>
    <row r="7838" ht="12" customHeight="1" x14ac:dyDescent="0.25"/>
    <row r="7839" ht="12" customHeight="1" x14ac:dyDescent="0.25"/>
    <row r="7840" ht="12" customHeight="1" x14ac:dyDescent="0.25"/>
    <row r="7841" ht="12" customHeight="1" x14ac:dyDescent="0.25"/>
    <row r="7842" ht="12" customHeight="1" x14ac:dyDescent="0.25"/>
    <row r="7843" ht="12" customHeight="1" x14ac:dyDescent="0.25"/>
    <row r="7844" ht="12" customHeight="1" x14ac:dyDescent="0.25"/>
    <row r="7845" ht="12" customHeight="1" x14ac:dyDescent="0.25"/>
    <row r="7846" ht="12" customHeight="1" x14ac:dyDescent="0.25"/>
    <row r="7847" ht="12" customHeight="1" x14ac:dyDescent="0.25"/>
    <row r="7848" ht="12" customHeight="1" x14ac:dyDescent="0.25"/>
    <row r="7849" ht="12" customHeight="1" x14ac:dyDescent="0.25"/>
    <row r="7850" ht="12" customHeight="1" x14ac:dyDescent="0.25"/>
    <row r="7851" ht="12" customHeight="1" x14ac:dyDescent="0.25"/>
    <row r="7852" ht="12" customHeight="1" x14ac:dyDescent="0.25"/>
    <row r="7853" ht="12" customHeight="1" x14ac:dyDescent="0.25"/>
    <row r="7854" ht="12" customHeight="1" x14ac:dyDescent="0.25"/>
    <row r="7855" ht="12" customHeight="1" x14ac:dyDescent="0.25"/>
    <row r="7856" ht="12" customHeight="1" x14ac:dyDescent="0.25"/>
    <row r="7857" ht="12" customHeight="1" x14ac:dyDescent="0.25"/>
    <row r="7858" ht="12" customHeight="1" x14ac:dyDescent="0.25"/>
    <row r="7859" ht="12" customHeight="1" x14ac:dyDescent="0.25"/>
    <row r="7860" ht="12" customHeight="1" x14ac:dyDescent="0.25"/>
    <row r="7861" ht="12" customHeight="1" x14ac:dyDescent="0.25"/>
    <row r="7862" ht="12" customHeight="1" x14ac:dyDescent="0.25"/>
    <row r="7863" ht="12" customHeight="1" x14ac:dyDescent="0.25"/>
    <row r="7864" ht="12" customHeight="1" x14ac:dyDescent="0.25"/>
    <row r="7865" ht="12" customHeight="1" x14ac:dyDescent="0.25"/>
    <row r="7866" ht="12" customHeight="1" x14ac:dyDescent="0.25"/>
    <row r="7867" ht="12" customHeight="1" x14ac:dyDescent="0.25"/>
    <row r="7868" ht="12" customHeight="1" x14ac:dyDescent="0.25"/>
    <row r="7869" ht="12" customHeight="1" x14ac:dyDescent="0.25"/>
    <row r="7870" ht="12" customHeight="1" x14ac:dyDescent="0.25"/>
    <row r="7871" ht="12" customHeight="1" x14ac:dyDescent="0.25"/>
    <row r="7872" ht="12" customHeight="1" x14ac:dyDescent="0.25"/>
    <row r="7873" ht="12" customHeight="1" x14ac:dyDescent="0.25"/>
    <row r="7874" ht="12" customHeight="1" x14ac:dyDescent="0.25"/>
    <row r="7875" ht="12" customHeight="1" x14ac:dyDescent="0.25"/>
    <row r="7876" ht="12" customHeight="1" x14ac:dyDescent="0.25"/>
    <row r="7877" ht="12" customHeight="1" x14ac:dyDescent="0.25"/>
    <row r="7878" ht="12" customHeight="1" x14ac:dyDescent="0.25"/>
    <row r="7879" ht="12" customHeight="1" x14ac:dyDescent="0.25"/>
    <row r="7880" ht="12" customHeight="1" x14ac:dyDescent="0.25"/>
    <row r="7881" ht="12" customHeight="1" x14ac:dyDescent="0.25"/>
    <row r="7882" ht="12" customHeight="1" x14ac:dyDescent="0.25"/>
    <row r="7883" ht="12" customHeight="1" x14ac:dyDescent="0.25"/>
    <row r="7884" ht="12" customHeight="1" x14ac:dyDescent="0.25"/>
    <row r="7885" ht="12" customHeight="1" x14ac:dyDescent="0.25"/>
    <row r="7886" ht="12" customHeight="1" x14ac:dyDescent="0.25"/>
    <row r="7887" ht="12" customHeight="1" x14ac:dyDescent="0.25"/>
    <row r="7888" ht="12" customHeight="1" x14ac:dyDescent="0.25"/>
    <row r="7889" ht="12" customHeight="1" x14ac:dyDescent="0.25"/>
    <row r="7890" ht="12" customHeight="1" x14ac:dyDescent="0.25"/>
    <row r="7891" ht="12" customHeight="1" x14ac:dyDescent="0.25"/>
    <row r="7892" ht="12" customHeight="1" x14ac:dyDescent="0.25"/>
    <row r="7893" ht="12" customHeight="1" x14ac:dyDescent="0.25"/>
    <row r="7894" ht="12" customHeight="1" x14ac:dyDescent="0.25"/>
    <row r="7895" ht="12" customHeight="1" x14ac:dyDescent="0.25"/>
    <row r="7896" ht="12" customHeight="1" x14ac:dyDescent="0.25"/>
    <row r="7897" ht="12" customHeight="1" x14ac:dyDescent="0.25"/>
    <row r="7898" ht="12" customHeight="1" x14ac:dyDescent="0.25"/>
    <row r="7899" ht="12" customHeight="1" x14ac:dyDescent="0.25"/>
    <row r="7900" ht="12" customHeight="1" x14ac:dyDescent="0.25"/>
    <row r="7901" ht="12" customHeight="1" x14ac:dyDescent="0.25"/>
    <row r="7902" ht="12" customHeight="1" x14ac:dyDescent="0.25"/>
    <row r="7903" ht="12" customHeight="1" x14ac:dyDescent="0.25"/>
    <row r="7904" ht="12" customHeight="1" x14ac:dyDescent="0.25"/>
    <row r="7905" ht="12" customHeight="1" x14ac:dyDescent="0.25"/>
    <row r="7906" ht="12" customHeight="1" x14ac:dyDescent="0.25"/>
    <row r="7907" ht="12" customHeight="1" x14ac:dyDescent="0.25"/>
    <row r="7908" ht="12" customHeight="1" x14ac:dyDescent="0.25"/>
    <row r="7909" ht="12" customHeight="1" x14ac:dyDescent="0.25"/>
    <row r="7910" ht="12" customHeight="1" x14ac:dyDescent="0.25"/>
    <row r="7911" ht="12" customHeight="1" x14ac:dyDescent="0.25"/>
    <row r="7912" ht="12" customHeight="1" x14ac:dyDescent="0.25"/>
    <row r="7913" ht="12" customHeight="1" x14ac:dyDescent="0.25"/>
    <row r="7914" ht="12" customHeight="1" x14ac:dyDescent="0.25"/>
    <row r="7915" ht="12" customHeight="1" x14ac:dyDescent="0.25"/>
    <row r="7916" ht="12" customHeight="1" x14ac:dyDescent="0.25"/>
    <row r="7917" ht="12" customHeight="1" x14ac:dyDescent="0.25"/>
    <row r="7918" ht="12" customHeight="1" x14ac:dyDescent="0.25"/>
    <row r="7919" ht="12" customHeight="1" x14ac:dyDescent="0.25"/>
    <row r="7920" ht="12" customHeight="1" x14ac:dyDescent="0.25"/>
    <row r="7921" ht="12" customHeight="1" x14ac:dyDescent="0.25"/>
    <row r="7922" ht="12" customHeight="1" x14ac:dyDescent="0.25"/>
    <row r="7923" ht="12" customHeight="1" x14ac:dyDescent="0.25"/>
    <row r="7924" ht="12" customHeight="1" x14ac:dyDescent="0.25"/>
    <row r="7925" ht="12" customHeight="1" x14ac:dyDescent="0.25"/>
    <row r="7926" ht="12" customHeight="1" x14ac:dyDescent="0.25"/>
    <row r="7927" ht="12" customHeight="1" x14ac:dyDescent="0.25"/>
    <row r="7928" ht="12" customHeight="1" x14ac:dyDescent="0.25"/>
    <row r="7929" ht="12" customHeight="1" x14ac:dyDescent="0.25"/>
    <row r="7930" ht="12" customHeight="1" x14ac:dyDescent="0.25"/>
    <row r="7931" ht="12" customHeight="1" x14ac:dyDescent="0.25"/>
    <row r="7932" ht="12" customHeight="1" x14ac:dyDescent="0.25"/>
    <row r="7933" ht="12" customHeight="1" x14ac:dyDescent="0.25"/>
    <row r="7934" ht="12" customHeight="1" x14ac:dyDescent="0.25"/>
    <row r="7935" ht="12" customHeight="1" x14ac:dyDescent="0.25"/>
    <row r="7936" ht="12" customHeight="1" x14ac:dyDescent="0.25"/>
    <row r="7937" ht="12" customHeight="1" x14ac:dyDescent="0.25"/>
    <row r="7938" ht="12" customHeight="1" x14ac:dyDescent="0.25"/>
    <row r="7939" ht="12" customHeight="1" x14ac:dyDescent="0.25"/>
    <row r="7940" ht="12" customHeight="1" x14ac:dyDescent="0.25"/>
    <row r="7941" ht="12" customHeight="1" x14ac:dyDescent="0.25"/>
    <row r="7942" ht="12" customHeight="1" x14ac:dyDescent="0.25"/>
    <row r="7943" ht="12" customHeight="1" x14ac:dyDescent="0.25"/>
    <row r="7944" ht="12" customHeight="1" x14ac:dyDescent="0.25"/>
    <row r="7945" ht="12" customHeight="1" x14ac:dyDescent="0.25"/>
    <row r="7946" ht="12" customHeight="1" x14ac:dyDescent="0.25"/>
    <row r="7947" ht="12" customHeight="1" x14ac:dyDescent="0.25"/>
    <row r="7948" ht="12" customHeight="1" x14ac:dyDescent="0.25"/>
    <row r="7949" ht="12" customHeight="1" x14ac:dyDescent="0.25"/>
    <row r="7950" ht="12" customHeight="1" x14ac:dyDescent="0.25"/>
    <row r="7951" ht="12" customHeight="1" x14ac:dyDescent="0.25"/>
    <row r="7952" ht="12" customHeight="1" x14ac:dyDescent="0.25"/>
    <row r="7953" ht="12" customHeight="1" x14ac:dyDescent="0.25"/>
    <row r="7954" ht="12" customHeight="1" x14ac:dyDescent="0.25"/>
    <row r="7955" ht="12" customHeight="1" x14ac:dyDescent="0.25"/>
    <row r="7956" ht="12" customHeight="1" x14ac:dyDescent="0.25"/>
    <row r="7957" ht="12" customHeight="1" x14ac:dyDescent="0.25"/>
    <row r="7958" ht="12" customHeight="1" x14ac:dyDescent="0.25"/>
    <row r="7959" ht="12" customHeight="1" x14ac:dyDescent="0.25"/>
    <row r="7960" ht="12" customHeight="1" x14ac:dyDescent="0.25"/>
    <row r="7961" ht="12" customHeight="1" x14ac:dyDescent="0.25"/>
    <row r="7962" ht="12" customHeight="1" x14ac:dyDescent="0.25"/>
    <row r="7963" ht="12" customHeight="1" x14ac:dyDescent="0.25"/>
    <row r="7964" ht="12" customHeight="1" x14ac:dyDescent="0.25"/>
    <row r="7965" ht="12" customHeight="1" x14ac:dyDescent="0.25"/>
    <row r="7966" ht="12" customHeight="1" x14ac:dyDescent="0.25"/>
    <row r="7967" ht="12" customHeight="1" x14ac:dyDescent="0.25"/>
    <row r="7968" ht="12" customHeight="1" x14ac:dyDescent="0.25"/>
    <row r="7969" ht="12" customHeight="1" x14ac:dyDescent="0.25"/>
    <row r="7970" ht="12" customHeight="1" x14ac:dyDescent="0.25"/>
    <row r="7971" ht="12" customHeight="1" x14ac:dyDescent="0.25"/>
    <row r="7972" ht="12" customHeight="1" x14ac:dyDescent="0.25"/>
    <row r="7973" ht="12" customHeight="1" x14ac:dyDescent="0.25"/>
    <row r="7974" ht="12" customHeight="1" x14ac:dyDescent="0.25"/>
    <row r="7975" ht="12" customHeight="1" x14ac:dyDescent="0.25"/>
    <row r="7976" ht="12" customHeight="1" x14ac:dyDescent="0.25"/>
    <row r="7977" ht="12" customHeight="1" x14ac:dyDescent="0.25"/>
    <row r="7978" ht="12" customHeight="1" x14ac:dyDescent="0.25"/>
    <row r="7979" ht="12" customHeight="1" x14ac:dyDescent="0.25"/>
    <row r="7980" ht="12" customHeight="1" x14ac:dyDescent="0.25"/>
    <row r="7981" ht="12" customHeight="1" x14ac:dyDescent="0.25"/>
    <row r="7982" ht="12" customHeight="1" x14ac:dyDescent="0.25"/>
    <row r="7983" ht="12" customHeight="1" x14ac:dyDescent="0.25"/>
    <row r="7984" ht="12" customHeight="1" x14ac:dyDescent="0.25"/>
    <row r="7985" ht="12" customHeight="1" x14ac:dyDescent="0.25"/>
    <row r="7986" ht="12" customHeight="1" x14ac:dyDescent="0.25"/>
    <row r="7987" ht="12" customHeight="1" x14ac:dyDescent="0.25"/>
    <row r="7988" ht="12" customHeight="1" x14ac:dyDescent="0.25"/>
    <row r="7989" ht="12" customHeight="1" x14ac:dyDescent="0.25"/>
    <row r="7990" ht="12" customHeight="1" x14ac:dyDescent="0.25"/>
    <row r="7991" ht="12" customHeight="1" x14ac:dyDescent="0.25"/>
    <row r="7992" ht="12" customHeight="1" x14ac:dyDescent="0.25"/>
    <row r="7993" ht="12" customHeight="1" x14ac:dyDescent="0.25"/>
    <row r="7994" ht="12" customHeight="1" x14ac:dyDescent="0.25"/>
    <row r="7995" ht="12" customHeight="1" x14ac:dyDescent="0.25"/>
  </sheetData>
  <sheetProtection algorithmName="SHA-512" hashValue="NMaMbEN6//Ce1Hqafa0I01U3GBdXmnsQGhOVqG10ykBl1n/hTTSoi/mjsBKXOXAZRcv1MhJV/bjUPEZaoPcyzA==" saltValue="0yL/zbBrQnaCwYfjaHu1aQ==" spinCount="100000" sheet="1" formatCells="0" formatColumns="0" formatRows="0" insertColumns="0" insertRows="0" insertHyperlinks="0" deleteColumns="0" deleteRows="0" sort="0" autoFilter="0" pivotTables="0"/>
  <mergeCells count="7">
    <mergeCell ref="C7:F7"/>
    <mergeCell ref="B1:K1"/>
    <mergeCell ref="C4:G4"/>
    <mergeCell ref="C5:F5"/>
    <mergeCell ref="C6:F6"/>
    <mergeCell ref="A2:K2"/>
    <mergeCell ref="I3:J5"/>
  </mergeCells>
  <dataValidations count="2">
    <dataValidation type="list" sqref="P15:P18">
      <formula1>AAUPcategory</formula1>
      <formula2>0</formula2>
    </dataValidation>
    <dataValidation type="decimal" error="Conversion factor must be between .75 and 1.00.  " sqref="C21">
      <formula1>0.75</formula1>
      <formula2>1</formula2>
    </dataValidation>
  </dataValidations>
  <hyperlinks>
    <hyperlink ref="I6" r:id="rId1" location="form1"/>
    <hyperlink ref="A28" r:id="rId2" location="form1"/>
    <hyperlink ref="C7" r:id="rId3"/>
  </hyperlinks>
  <printOptions horizontalCentered="1" verticalCentered="1"/>
  <pageMargins left="0.5" right="0.5" top="0.5" bottom="0.5" header="0.51180555555600005" footer="0.51180555555600005"/>
  <pageSetup fitToHeight="2"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workbookViewId="0">
      <selection activeCell="B15" sqref="B15:K18"/>
    </sheetView>
  </sheetViews>
  <sheetFormatPr defaultColWidth="8.7109375" defaultRowHeight="15" x14ac:dyDescent="0.25"/>
  <cols>
    <col min="1" max="1" width="42.42578125" customWidth="1"/>
    <col min="2" max="2" width="10.7109375" customWidth="1"/>
    <col min="3" max="3" width="18.7109375" customWidth="1"/>
    <col min="4" max="4" width="12.28515625" customWidth="1"/>
    <col min="5" max="5" width="14.42578125" customWidth="1"/>
    <col min="7" max="7" width="10.7109375" customWidth="1"/>
    <col min="8" max="8" width="15.42578125" customWidth="1"/>
    <col min="9" max="9" width="12.28515625" customWidth="1"/>
    <col min="10" max="10" width="14.42578125" customWidth="1"/>
  </cols>
  <sheetData>
    <row r="1" spans="1:16" ht="58.5" customHeight="1" thickBot="1" x14ac:dyDescent="0.3">
      <c r="A1" s="123"/>
      <c r="B1" s="293" t="s">
        <v>124</v>
      </c>
      <c r="C1" s="293"/>
      <c r="D1" s="293"/>
      <c r="E1" s="293"/>
      <c r="F1" s="293"/>
      <c r="G1" s="293"/>
      <c r="H1" s="293"/>
      <c r="I1" s="293"/>
      <c r="J1" s="293"/>
      <c r="K1" s="293"/>
      <c r="L1" s="298" t="s">
        <v>194</v>
      </c>
      <c r="M1" s="299"/>
      <c r="N1" s="249"/>
      <c r="O1" s="130"/>
      <c r="P1" s="130"/>
    </row>
    <row r="2" spans="1:16" ht="32.25" customHeight="1" thickBot="1" x14ac:dyDescent="0.3">
      <c r="A2" s="294" t="s">
        <v>64</v>
      </c>
      <c r="B2" s="294"/>
      <c r="C2" s="294"/>
      <c r="D2" s="294"/>
      <c r="E2" s="294"/>
      <c r="F2" s="294"/>
      <c r="G2" s="294"/>
      <c r="H2" s="294"/>
      <c r="I2" s="294"/>
      <c r="J2" s="294"/>
      <c r="K2" s="294"/>
      <c r="L2" s="245" t="s">
        <v>192</v>
      </c>
      <c r="M2" s="243"/>
      <c r="N2" s="238"/>
      <c r="O2" s="250"/>
      <c r="P2" s="250"/>
    </row>
    <row r="3" spans="1:16" ht="17.25" thickTop="1" thickBot="1" x14ac:dyDescent="0.3">
      <c r="A3" s="124"/>
      <c r="B3" s="295" t="s">
        <v>65</v>
      </c>
      <c r="C3" s="295"/>
      <c r="D3" s="295"/>
      <c r="E3" s="295"/>
      <c r="F3" s="295"/>
      <c r="G3" s="296" t="s">
        <v>66</v>
      </c>
      <c r="H3" s="296"/>
      <c r="I3" s="296"/>
      <c r="J3" s="296"/>
      <c r="K3" s="297"/>
      <c r="L3" s="244"/>
      <c r="M3" s="244"/>
      <c r="N3" s="246"/>
      <c r="O3" s="130"/>
      <c r="P3" s="130"/>
    </row>
    <row r="4" spans="1:16" ht="36" customHeight="1" thickBot="1" x14ac:dyDescent="0.3">
      <c r="A4" s="125" t="s">
        <v>67</v>
      </c>
      <c r="B4" s="126" t="s">
        <v>68</v>
      </c>
      <c r="C4" s="127" t="s">
        <v>69</v>
      </c>
      <c r="D4" s="127" t="s">
        <v>70</v>
      </c>
      <c r="E4" s="127" t="s">
        <v>71</v>
      </c>
      <c r="F4" s="125" t="s">
        <v>72</v>
      </c>
      <c r="G4" s="126" t="s">
        <v>68</v>
      </c>
      <c r="H4" s="127" t="s">
        <v>69</v>
      </c>
      <c r="I4" s="127" t="s">
        <v>70</v>
      </c>
      <c r="J4" s="127" t="s">
        <v>71</v>
      </c>
      <c r="K4" s="126" t="s">
        <v>72</v>
      </c>
      <c r="L4" s="247"/>
      <c r="M4" s="244"/>
      <c r="N4" s="248"/>
      <c r="O4" s="130"/>
      <c r="P4" s="130"/>
    </row>
    <row r="5" spans="1:16" x14ac:dyDescent="0.25">
      <c r="A5" s="128"/>
      <c r="B5" s="129"/>
      <c r="C5" s="129"/>
      <c r="D5" s="129"/>
      <c r="E5" s="129"/>
      <c r="F5" s="129"/>
      <c r="G5" s="129"/>
      <c r="H5" s="129"/>
      <c r="I5" s="130"/>
      <c r="J5" s="130"/>
      <c r="K5" s="130"/>
      <c r="L5" s="236"/>
      <c r="M5" s="236"/>
      <c r="N5" s="130"/>
      <c r="O5" s="130"/>
      <c r="P5" s="130"/>
    </row>
    <row r="6" spans="1:16" ht="15.75" thickBot="1" x14ac:dyDescent="0.3">
      <c r="A6" s="131" t="s">
        <v>73</v>
      </c>
      <c r="B6" s="126"/>
      <c r="C6" s="126"/>
      <c r="D6" s="126"/>
      <c r="E6" s="126"/>
      <c r="F6" s="126"/>
      <c r="G6" s="126"/>
      <c r="H6" s="126"/>
      <c r="I6" s="126"/>
      <c r="J6" s="126"/>
      <c r="K6" s="126"/>
      <c r="L6" s="130"/>
      <c r="M6" s="130"/>
      <c r="N6" s="130"/>
      <c r="O6" s="130"/>
      <c r="P6" s="130"/>
    </row>
    <row r="7" spans="1:16" x14ac:dyDescent="0.25">
      <c r="A7" s="132" t="s">
        <v>74</v>
      </c>
      <c r="B7" s="282">
        <v>72</v>
      </c>
      <c r="C7" s="282">
        <v>7786426.1399999997</v>
      </c>
      <c r="D7" s="282">
        <v>4</v>
      </c>
      <c r="E7" s="282">
        <v>0</v>
      </c>
      <c r="F7" s="282">
        <v>68</v>
      </c>
      <c r="G7" s="282">
        <v>29</v>
      </c>
      <c r="H7" s="282">
        <v>2897443.85</v>
      </c>
      <c r="I7" s="282">
        <v>3</v>
      </c>
      <c r="J7" s="282">
        <v>1</v>
      </c>
      <c r="K7" s="282">
        <v>25</v>
      </c>
      <c r="L7" s="130"/>
      <c r="M7" s="130"/>
      <c r="N7" s="130"/>
      <c r="O7" s="130"/>
      <c r="P7" s="130"/>
    </row>
    <row r="8" spans="1:16" x14ac:dyDescent="0.25">
      <c r="A8" s="133" t="s">
        <v>75</v>
      </c>
      <c r="B8" s="282">
        <v>52</v>
      </c>
      <c r="C8" s="282">
        <v>4267485.2699999996</v>
      </c>
      <c r="D8" s="282">
        <v>0</v>
      </c>
      <c r="E8" s="282">
        <v>4</v>
      </c>
      <c r="F8" s="282">
        <v>48</v>
      </c>
      <c r="G8" s="282">
        <v>49</v>
      </c>
      <c r="H8" s="282">
        <v>3696406.7</v>
      </c>
      <c r="I8" s="282">
        <v>4</v>
      </c>
      <c r="J8" s="282">
        <v>4</v>
      </c>
      <c r="K8" s="282">
        <v>41</v>
      </c>
      <c r="L8" s="130"/>
      <c r="M8" s="130"/>
      <c r="N8" s="130"/>
      <c r="O8" s="130"/>
      <c r="P8" s="130"/>
    </row>
    <row r="9" spans="1:16" x14ac:dyDescent="0.25">
      <c r="A9" s="133" t="s">
        <v>76</v>
      </c>
      <c r="B9" s="282">
        <v>51</v>
      </c>
      <c r="C9" s="282">
        <v>3511127.4</v>
      </c>
      <c r="D9" s="282">
        <v>9</v>
      </c>
      <c r="E9" s="282">
        <v>37</v>
      </c>
      <c r="F9" s="282">
        <v>5</v>
      </c>
      <c r="G9" s="282">
        <v>43</v>
      </c>
      <c r="H9" s="282">
        <v>2971749.01</v>
      </c>
      <c r="I9" s="282">
        <v>14</v>
      </c>
      <c r="J9" s="282">
        <v>28</v>
      </c>
      <c r="K9" s="282">
        <v>1</v>
      </c>
      <c r="L9" s="130"/>
      <c r="M9" s="130"/>
      <c r="N9" s="130"/>
      <c r="O9" s="130"/>
      <c r="P9" s="130"/>
    </row>
    <row r="10" spans="1:16" x14ac:dyDescent="0.25">
      <c r="A10" s="133" t="s">
        <v>77</v>
      </c>
      <c r="B10" s="282">
        <v>24</v>
      </c>
      <c r="C10" s="282">
        <v>1196194.8799999999</v>
      </c>
      <c r="D10" s="282">
        <v>24</v>
      </c>
      <c r="E10" s="282">
        <v>0</v>
      </c>
      <c r="F10" s="282">
        <v>0</v>
      </c>
      <c r="G10" s="282">
        <v>27</v>
      </c>
      <c r="H10" s="282">
        <v>1531672.4</v>
      </c>
      <c r="I10" s="282">
        <v>27</v>
      </c>
      <c r="J10" s="282">
        <v>0</v>
      </c>
      <c r="K10" s="282">
        <v>0</v>
      </c>
      <c r="L10" s="130"/>
      <c r="M10" s="130"/>
      <c r="N10" s="130"/>
      <c r="O10" s="130"/>
      <c r="P10" s="130"/>
    </row>
    <row r="11" spans="1:16" x14ac:dyDescent="0.25">
      <c r="A11" s="133" t="s">
        <v>78</v>
      </c>
      <c r="B11" s="55"/>
      <c r="C11" s="52"/>
      <c r="D11" s="52"/>
      <c r="E11" s="52"/>
      <c r="F11" s="54"/>
      <c r="G11" s="55"/>
      <c r="H11" s="52"/>
      <c r="I11" s="52"/>
      <c r="J11" s="52"/>
      <c r="K11" s="54"/>
      <c r="L11" s="130"/>
      <c r="M11" s="130"/>
      <c r="N11" s="130"/>
      <c r="O11" s="130"/>
      <c r="P11" s="130"/>
    </row>
    <row r="12" spans="1:16" x14ac:dyDescent="0.25">
      <c r="A12" s="133" t="s">
        <v>79</v>
      </c>
      <c r="B12" s="55"/>
      <c r="C12" s="52"/>
      <c r="D12" s="52"/>
      <c r="E12" s="52"/>
      <c r="F12" s="54"/>
      <c r="G12" s="55"/>
      <c r="H12" s="52"/>
      <c r="I12" s="52"/>
      <c r="J12" s="52"/>
      <c r="K12" s="54"/>
      <c r="L12" s="130"/>
      <c r="M12" s="130"/>
      <c r="N12" s="130"/>
      <c r="O12" s="130"/>
      <c r="P12" s="130"/>
    </row>
    <row r="13" spans="1:16" ht="15.75" thickBot="1" x14ac:dyDescent="0.3">
      <c r="A13" s="124" t="s">
        <v>80</v>
      </c>
      <c r="B13" s="180">
        <f t="shared" ref="B13:K13" si="0">SUM(B7:B12)</f>
        <v>199</v>
      </c>
      <c r="C13" s="181">
        <f t="shared" si="0"/>
        <v>16761233.690000001</v>
      </c>
      <c r="D13" s="181">
        <f t="shared" si="0"/>
        <v>37</v>
      </c>
      <c r="E13" s="181">
        <f t="shared" si="0"/>
        <v>41</v>
      </c>
      <c r="F13" s="182">
        <f t="shared" si="0"/>
        <v>121</v>
      </c>
      <c r="G13" s="180">
        <f t="shared" si="0"/>
        <v>148</v>
      </c>
      <c r="H13" s="181">
        <f t="shared" si="0"/>
        <v>11097271.960000001</v>
      </c>
      <c r="I13" s="181">
        <f t="shared" si="0"/>
        <v>48</v>
      </c>
      <c r="J13" s="181">
        <f t="shared" si="0"/>
        <v>33</v>
      </c>
      <c r="K13" s="182">
        <f t="shared" si="0"/>
        <v>67</v>
      </c>
      <c r="L13" s="130"/>
      <c r="M13" s="130"/>
      <c r="N13" s="130"/>
      <c r="O13" s="130"/>
      <c r="P13" s="130"/>
    </row>
    <row r="14" spans="1:16" ht="15.75" thickBot="1" x14ac:dyDescent="0.3">
      <c r="A14" s="134" t="s">
        <v>81</v>
      </c>
      <c r="B14" s="135"/>
      <c r="C14" s="135"/>
      <c r="D14" s="135"/>
      <c r="E14" s="135"/>
      <c r="F14" s="135"/>
      <c r="G14" s="135"/>
      <c r="H14" s="135"/>
      <c r="I14" s="135"/>
      <c r="J14" s="135"/>
      <c r="K14" s="135"/>
      <c r="L14" s="130"/>
      <c r="M14" s="130"/>
      <c r="N14" s="130"/>
      <c r="O14" s="130"/>
      <c r="P14" s="130"/>
    </row>
    <row r="15" spans="1:16" x14ac:dyDescent="0.25">
      <c r="A15" s="132" t="s">
        <v>74</v>
      </c>
      <c r="B15" s="282">
        <v>38</v>
      </c>
      <c r="C15" s="282">
        <v>4538374.16</v>
      </c>
      <c r="D15" s="282">
        <v>1</v>
      </c>
      <c r="E15" s="282">
        <v>0</v>
      </c>
      <c r="F15" s="282">
        <v>37</v>
      </c>
      <c r="G15" s="282">
        <v>21</v>
      </c>
      <c r="H15" s="282">
        <v>2712658.77</v>
      </c>
      <c r="I15" s="282">
        <v>2</v>
      </c>
      <c r="J15" s="282">
        <v>1</v>
      </c>
      <c r="K15" s="282">
        <v>18</v>
      </c>
      <c r="L15" s="130"/>
      <c r="M15" s="130"/>
      <c r="N15" s="130"/>
      <c r="O15" s="130"/>
      <c r="P15" s="130"/>
    </row>
    <row r="16" spans="1:16" x14ac:dyDescent="0.25">
      <c r="A16" s="133" t="s">
        <v>75</v>
      </c>
      <c r="B16" s="282">
        <v>28</v>
      </c>
      <c r="C16" s="282">
        <v>2794535.45</v>
      </c>
      <c r="D16" s="282">
        <v>0</v>
      </c>
      <c r="E16" s="282">
        <v>7</v>
      </c>
      <c r="F16" s="282">
        <v>21</v>
      </c>
      <c r="G16" s="282">
        <v>32</v>
      </c>
      <c r="H16" s="282">
        <v>3271322.28</v>
      </c>
      <c r="I16" s="282">
        <v>0</v>
      </c>
      <c r="J16" s="282">
        <v>2</v>
      </c>
      <c r="K16" s="282">
        <v>30</v>
      </c>
      <c r="L16" s="130"/>
      <c r="M16" s="130"/>
      <c r="N16" s="130"/>
      <c r="O16" s="130"/>
      <c r="P16" s="130"/>
    </row>
    <row r="17" spans="1:16" x14ac:dyDescent="0.25">
      <c r="A17" s="133" t="s">
        <v>76</v>
      </c>
      <c r="B17" s="282">
        <v>17</v>
      </c>
      <c r="C17" s="282">
        <v>1433065.61</v>
      </c>
      <c r="D17" s="282">
        <v>5</v>
      </c>
      <c r="E17" s="282">
        <v>8</v>
      </c>
      <c r="F17" s="282">
        <v>4</v>
      </c>
      <c r="G17" s="282">
        <v>34</v>
      </c>
      <c r="H17" s="282">
        <v>2970844.59</v>
      </c>
      <c r="I17" s="282">
        <v>10</v>
      </c>
      <c r="J17" s="282">
        <v>21</v>
      </c>
      <c r="K17" s="282">
        <v>3</v>
      </c>
      <c r="L17" s="130"/>
      <c r="M17" s="130"/>
      <c r="N17" s="130"/>
      <c r="O17" s="130"/>
      <c r="P17" s="130"/>
    </row>
    <row r="18" spans="1:16" x14ac:dyDescent="0.25">
      <c r="A18" s="133" t="s">
        <v>77</v>
      </c>
      <c r="B18" s="282">
        <v>9</v>
      </c>
      <c r="C18" s="282">
        <v>685281.58</v>
      </c>
      <c r="D18" s="282">
        <v>8</v>
      </c>
      <c r="E18" s="282">
        <v>1</v>
      </c>
      <c r="F18" s="282">
        <v>0</v>
      </c>
      <c r="G18" s="282">
        <v>23</v>
      </c>
      <c r="H18" s="282">
        <v>1892943.55</v>
      </c>
      <c r="I18" s="282">
        <v>23</v>
      </c>
      <c r="J18" s="282">
        <v>0</v>
      </c>
      <c r="K18" s="282">
        <v>0</v>
      </c>
      <c r="L18" s="130"/>
      <c r="M18" s="130"/>
      <c r="N18" s="130"/>
      <c r="O18" s="130"/>
      <c r="P18" s="130"/>
    </row>
    <row r="19" spans="1:16" x14ac:dyDescent="0.25">
      <c r="A19" s="133" t="s">
        <v>78</v>
      </c>
      <c r="B19" s="59"/>
      <c r="C19" s="53"/>
      <c r="D19" s="53"/>
      <c r="E19" s="53"/>
      <c r="F19" s="58"/>
      <c r="G19" s="59"/>
      <c r="H19" s="53"/>
      <c r="I19" s="53"/>
      <c r="J19" s="53"/>
      <c r="K19" s="58"/>
      <c r="L19" s="130"/>
      <c r="M19" s="130"/>
      <c r="N19" s="130"/>
      <c r="O19" s="130"/>
      <c r="P19" s="130"/>
    </row>
    <row r="20" spans="1:16" x14ac:dyDescent="0.25">
      <c r="A20" s="133" t="s">
        <v>79</v>
      </c>
      <c r="B20" s="55"/>
      <c r="C20" s="52"/>
      <c r="D20" s="52"/>
      <c r="E20" s="52"/>
      <c r="F20" s="54"/>
      <c r="G20" s="55"/>
      <c r="H20" s="52"/>
      <c r="I20" s="52"/>
      <c r="J20" s="52"/>
      <c r="K20" s="54"/>
      <c r="L20" s="130"/>
      <c r="M20" s="130"/>
      <c r="N20" s="130"/>
      <c r="O20" s="130"/>
      <c r="P20" s="130"/>
    </row>
    <row r="21" spans="1:16" ht="15.75" thickBot="1" x14ac:dyDescent="0.3">
      <c r="A21" s="124" t="s">
        <v>80</v>
      </c>
      <c r="B21" s="180">
        <f t="shared" ref="B21:K21" si="1">SUM(B15:B20)</f>
        <v>92</v>
      </c>
      <c r="C21" s="181">
        <f t="shared" si="1"/>
        <v>9451256.8000000007</v>
      </c>
      <c r="D21" s="181">
        <f t="shared" si="1"/>
        <v>14</v>
      </c>
      <c r="E21" s="181">
        <f t="shared" si="1"/>
        <v>16</v>
      </c>
      <c r="F21" s="182">
        <f t="shared" si="1"/>
        <v>62</v>
      </c>
      <c r="G21" s="180">
        <f t="shared" si="1"/>
        <v>110</v>
      </c>
      <c r="H21" s="181">
        <f t="shared" si="1"/>
        <v>10847769.190000001</v>
      </c>
      <c r="I21" s="181">
        <f t="shared" si="1"/>
        <v>35</v>
      </c>
      <c r="J21" s="181">
        <f t="shared" si="1"/>
        <v>24</v>
      </c>
      <c r="K21" s="182">
        <f t="shared" si="1"/>
        <v>51</v>
      </c>
      <c r="L21" s="130"/>
      <c r="M21" s="130"/>
      <c r="N21" s="130"/>
      <c r="O21" s="130"/>
      <c r="P21" s="130"/>
    </row>
    <row r="22" spans="1:16" ht="15.75" thickBot="1" x14ac:dyDescent="0.3">
      <c r="A22" s="134" t="s">
        <v>82</v>
      </c>
      <c r="B22" s="135"/>
      <c r="C22" s="135"/>
      <c r="D22" s="135"/>
      <c r="E22" s="135"/>
      <c r="F22" s="135"/>
      <c r="G22" s="135"/>
      <c r="H22" s="135"/>
      <c r="I22" s="135"/>
      <c r="J22" s="135"/>
      <c r="K22" s="135"/>
      <c r="L22" s="130"/>
      <c r="M22" s="130"/>
      <c r="N22" s="130"/>
      <c r="O22" s="130"/>
      <c r="P22" s="130"/>
    </row>
    <row r="23" spans="1:16" x14ac:dyDescent="0.25">
      <c r="A23" s="132" t="s">
        <v>74</v>
      </c>
      <c r="B23" s="183">
        <f t="shared" ref="B23:B28" si="2">B7+B15</f>
        <v>110</v>
      </c>
      <c r="C23" s="184">
        <f>C7+(C15*'Form 1'!$K$21)</f>
        <v>11499641.36180993</v>
      </c>
      <c r="D23" s="185">
        <f t="shared" ref="D23:G28" si="3">D7+D15</f>
        <v>5</v>
      </c>
      <c r="E23" s="185">
        <f t="shared" si="3"/>
        <v>0</v>
      </c>
      <c r="F23" s="186">
        <f t="shared" si="3"/>
        <v>105</v>
      </c>
      <c r="G23" s="187">
        <f t="shared" si="3"/>
        <v>50</v>
      </c>
      <c r="H23" s="188">
        <f>H7+(H15*'Form 1'!$K$21)</f>
        <v>5116891.9345405232</v>
      </c>
      <c r="I23" s="185">
        <f t="shared" ref="I23:K28" si="4">I7+I15</f>
        <v>5</v>
      </c>
      <c r="J23" s="185">
        <f t="shared" si="4"/>
        <v>2</v>
      </c>
      <c r="K23" s="186">
        <f t="shared" si="4"/>
        <v>43</v>
      </c>
      <c r="L23" s="130"/>
      <c r="M23" s="130"/>
      <c r="N23" s="130"/>
      <c r="O23" s="130"/>
      <c r="P23" s="130"/>
    </row>
    <row r="24" spans="1:16" x14ac:dyDescent="0.25">
      <c r="A24" s="133" t="s">
        <v>75</v>
      </c>
      <c r="B24" s="183">
        <f t="shared" si="2"/>
        <v>80</v>
      </c>
      <c r="C24" s="184">
        <f>C8+(C16*'Form 1'!$K$21)</f>
        <v>6553923.3654494639</v>
      </c>
      <c r="D24" s="184">
        <f t="shared" si="3"/>
        <v>0</v>
      </c>
      <c r="E24" s="184">
        <f t="shared" si="3"/>
        <v>11</v>
      </c>
      <c r="F24" s="189">
        <f t="shared" si="3"/>
        <v>69</v>
      </c>
      <c r="G24" s="183">
        <f t="shared" si="3"/>
        <v>81</v>
      </c>
      <c r="H24" s="184">
        <f>H8+(H16*'Form 1'!$K$21)</f>
        <v>6372943.110903143</v>
      </c>
      <c r="I24" s="184">
        <f t="shared" si="4"/>
        <v>4</v>
      </c>
      <c r="J24" s="184">
        <f t="shared" si="4"/>
        <v>6</v>
      </c>
      <c r="K24" s="189">
        <f t="shared" si="4"/>
        <v>71</v>
      </c>
      <c r="L24" s="130"/>
      <c r="M24" s="130"/>
      <c r="N24" s="130"/>
      <c r="O24" s="130"/>
      <c r="P24" s="130"/>
    </row>
    <row r="25" spans="1:16" x14ac:dyDescent="0.25">
      <c r="A25" s="133" t="s">
        <v>76</v>
      </c>
      <c r="B25" s="187">
        <f t="shared" si="2"/>
        <v>68</v>
      </c>
      <c r="C25" s="184">
        <f>C9+(C17*'Form 1'!$K$21)</f>
        <v>4683635.6263610311</v>
      </c>
      <c r="D25" s="185">
        <f t="shared" si="3"/>
        <v>14</v>
      </c>
      <c r="E25" s="185">
        <f t="shared" si="3"/>
        <v>45</v>
      </c>
      <c r="F25" s="186">
        <f t="shared" si="3"/>
        <v>9</v>
      </c>
      <c r="G25" s="187">
        <f t="shared" si="3"/>
        <v>77</v>
      </c>
      <c r="H25" s="184">
        <f>H9+(H17*'Form 1'!$K$21)</f>
        <v>5402440.0381764164</v>
      </c>
      <c r="I25" s="185">
        <f t="shared" si="4"/>
        <v>24</v>
      </c>
      <c r="J25" s="185">
        <f t="shared" si="4"/>
        <v>49</v>
      </c>
      <c r="K25" s="186">
        <f t="shared" si="4"/>
        <v>4</v>
      </c>
      <c r="L25" s="130"/>
      <c r="M25" s="130"/>
      <c r="N25" s="130"/>
      <c r="O25" s="130"/>
      <c r="P25" s="130"/>
    </row>
    <row r="26" spans="1:16" x14ac:dyDescent="0.25">
      <c r="A26" s="133" t="s">
        <v>77</v>
      </c>
      <c r="B26" s="183">
        <f t="shared" si="2"/>
        <v>33</v>
      </c>
      <c r="C26" s="184">
        <f>C10+(C18*'Form 1'!$K$21)</f>
        <v>1756879.809089663</v>
      </c>
      <c r="D26" s="184">
        <f t="shared" si="3"/>
        <v>32</v>
      </c>
      <c r="E26" s="184">
        <f t="shared" si="3"/>
        <v>1</v>
      </c>
      <c r="F26" s="189">
        <f t="shared" si="3"/>
        <v>0</v>
      </c>
      <c r="G26" s="183">
        <f t="shared" si="3"/>
        <v>50</v>
      </c>
      <c r="H26" s="184">
        <f>H10+(H18*'Form 1'!$K$21)</f>
        <v>3080444.3954511038</v>
      </c>
      <c r="I26" s="184">
        <f t="shared" si="4"/>
        <v>50</v>
      </c>
      <c r="J26" s="184">
        <f t="shared" si="4"/>
        <v>0</v>
      </c>
      <c r="K26" s="189">
        <f t="shared" si="4"/>
        <v>0</v>
      </c>
      <c r="L26" s="130"/>
      <c r="M26" s="130"/>
      <c r="N26" s="130"/>
      <c r="O26" s="130"/>
      <c r="P26" s="130"/>
    </row>
    <row r="27" spans="1:16" x14ac:dyDescent="0.25">
      <c r="A27" s="133" t="s">
        <v>78</v>
      </c>
      <c r="B27" s="187">
        <f t="shared" si="2"/>
        <v>0</v>
      </c>
      <c r="C27" s="184">
        <f>C11+(C19*'Form 1'!$K$21)</f>
        <v>0</v>
      </c>
      <c r="D27" s="185">
        <f t="shared" si="3"/>
        <v>0</v>
      </c>
      <c r="E27" s="185">
        <f t="shared" si="3"/>
        <v>0</v>
      </c>
      <c r="F27" s="186">
        <f t="shared" si="3"/>
        <v>0</v>
      </c>
      <c r="G27" s="187">
        <f t="shared" si="3"/>
        <v>0</v>
      </c>
      <c r="H27" s="184">
        <f>H11+(H19*'Form 1'!$K$21)</f>
        <v>0</v>
      </c>
      <c r="I27" s="185">
        <f t="shared" si="4"/>
        <v>0</v>
      </c>
      <c r="J27" s="185">
        <f t="shared" si="4"/>
        <v>0</v>
      </c>
      <c r="K27" s="186">
        <f t="shared" si="4"/>
        <v>0</v>
      </c>
      <c r="L27" s="130"/>
      <c r="M27" s="130"/>
      <c r="N27" s="130"/>
      <c r="O27" s="130"/>
      <c r="P27" s="130"/>
    </row>
    <row r="28" spans="1:16" x14ac:dyDescent="0.25">
      <c r="A28" s="133" t="s">
        <v>79</v>
      </c>
      <c r="B28" s="183">
        <f t="shared" si="2"/>
        <v>0</v>
      </c>
      <c r="C28" s="184">
        <f>C12+(C20*'Form 1'!$K$21)</f>
        <v>0</v>
      </c>
      <c r="D28" s="184">
        <f t="shared" si="3"/>
        <v>0</v>
      </c>
      <c r="E28" s="184">
        <f t="shared" si="3"/>
        <v>0</v>
      </c>
      <c r="F28" s="189">
        <f t="shared" si="3"/>
        <v>0</v>
      </c>
      <c r="G28" s="183">
        <f t="shared" si="3"/>
        <v>0</v>
      </c>
      <c r="H28" s="184">
        <f>H12+(H20*'Form 1'!$K$21)</f>
        <v>0</v>
      </c>
      <c r="I28" s="184">
        <f t="shared" si="4"/>
        <v>0</v>
      </c>
      <c r="J28" s="184">
        <f t="shared" si="4"/>
        <v>0</v>
      </c>
      <c r="K28" s="189">
        <f t="shared" si="4"/>
        <v>0</v>
      </c>
      <c r="L28" s="130"/>
      <c r="M28" s="130"/>
      <c r="N28" s="130"/>
      <c r="O28" s="130"/>
      <c r="P28" s="130"/>
    </row>
    <row r="29" spans="1:16" ht="15.75" thickBot="1" x14ac:dyDescent="0.3">
      <c r="A29" s="124" t="s">
        <v>80</v>
      </c>
      <c r="B29" s="180">
        <f t="shared" ref="B29:K29" si="5">SUM(B23:B28)</f>
        <v>291</v>
      </c>
      <c r="C29" s="180">
        <f t="shared" si="5"/>
        <v>24494080.162710089</v>
      </c>
      <c r="D29" s="181">
        <f t="shared" si="5"/>
        <v>51</v>
      </c>
      <c r="E29" s="181">
        <f t="shared" si="5"/>
        <v>57</v>
      </c>
      <c r="F29" s="182">
        <f t="shared" si="5"/>
        <v>183</v>
      </c>
      <c r="G29" s="180">
        <f t="shared" si="5"/>
        <v>258</v>
      </c>
      <c r="H29" s="180">
        <f t="shared" si="5"/>
        <v>19972719.479071185</v>
      </c>
      <c r="I29" s="181">
        <f t="shared" si="5"/>
        <v>83</v>
      </c>
      <c r="J29" s="181">
        <f t="shared" si="5"/>
        <v>57</v>
      </c>
      <c r="K29" s="182">
        <f t="shared" si="5"/>
        <v>118</v>
      </c>
      <c r="L29" s="130"/>
      <c r="M29" s="130"/>
      <c r="N29" s="130"/>
      <c r="O29" s="130"/>
      <c r="P29" s="130"/>
    </row>
    <row r="30" spans="1:16" x14ac:dyDescent="0.25">
      <c r="A30" s="41"/>
      <c r="B30" s="41"/>
      <c r="C30" s="41"/>
      <c r="D30" s="41"/>
      <c r="E30" s="41"/>
      <c r="F30" s="41"/>
      <c r="G30" s="41"/>
      <c r="H30" s="41"/>
      <c r="I30" s="41"/>
      <c r="J30" s="41"/>
      <c r="K30" s="41"/>
      <c r="L30" s="130"/>
      <c r="M30" s="130"/>
      <c r="N30" s="130"/>
      <c r="O30" s="130"/>
      <c r="P30" s="130"/>
    </row>
    <row r="31" spans="1:16" x14ac:dyDescent="0.25">
      <c r="A31" s="269" t="s">
        <v>194</v>
      </c>
      <c r="B31" s="270"/>
      <c r="C31" s="270"/>
      <c r="D31" s="270"/>
      <c r="E31" s="270"/>
      <c r="F31" s="270"/>
      <c r="G31" s="270"/>
      <c r="H31" s="270"/>
      <c r="I31" s="270"/>
      <c r="J31" s="270"/>
      <c r="K31" s="270"/>
      <c r="L31" s="172"/>
      <c r="M31" s="272"/>
      <c r="N31" s="272"/>
      <c r="O31" s="272"/>
      <c r="P31" s="272"/>
    </row>
    <row r="32" spans="1:16" x14ac:dyDescent="0.25">
      <c r="A32" s="271" t="s">
        <v>192</v>
      </c>
      <c r="B32" s="172"/>
      <c r="C32" s="172"/>
      <c r="D32" s="172"/>
      <c r="E32" s="172"/>
      <c r="F32" s="172"/>
      <c r="G32" s="172"/>
      <c r="H32" s="172"/>
      <c r="I32" s="172"/>
      <c r="J32" s="172"/>
      <c r="K32" s="172"/>
      <c r="L32" s="172"/>
      <c r="M32" s="272"/>
      <c r="N32" s="272"/>
      <c r="O32" s="272"/>
      <c r="P32" s="272"/>
    </row>
    <row r="33" spans="1:16" x14ac:dyDescent="0.25">
      <c r="A33" s="172"/>
      <c r="B33" s="172"/>
      <c r="C33" s="172"/>
      <c r="D33" s="172"/>
      <c r="E33" s="172"/>
      <c r="F33" s="172"/>
      <c r="G33" s="172"/>
      <c r="H33" s="172"/>
      <c r="I33" s="172"/>
      <c r="J33" s="172"/>
      <c r="K33" s="172"/>
      <c r="L33" s="172"/>
      <c r="M33" s="272"/>
      <c r="N33" s="272"/>
      <c r="O33" s="272"/>
      <c r="P33" s="272"/>
    </row>
    <row r="34" spans="1:16" x14ac:dyDescent="0.25">
      <c r="A34" s="172"/>
      <c r="B34" s="172"/>
      <c r="C34" s="172"/>
      <c r="D34" s="172"/>
      <c r="E34" s="172"/>
      <c r="F34" s="172"/>
      <c r="G34" s="172"/>
      <c r="H34" s="172"/>
      <c r="I34" s="172"/>
      <c r="J34" s="172"/>
      <c r="K34" s="172"/>
      <c r="L34" s="172"/>
      <c r="M34" s="272"/>
      <c r="N34" s="272"/>
      <c r="O34" s="272"/>
      <c r="P34" s="272"/>
    </row>
    <row r="35" spans="1:16" x14ac:dyDescent="0.25">
      <c r="A35" s="172"/>
      <c r="B35" s="172"/>
      <c r="C35" s="172"/>
      <c r="D35" s="172"/>
      <c r="E35" s="172"/>
      <c r="F35" s="172"/>
      <c r="G35" s="172"/>
      <c r="H35" s="172"/>
      <c r="I35" s="172"/>
      <c r="J35" s="172"/>
      <c r="K35" s="172"/>
      <c r="L35" s="172"/>
      <c r="M35" s="272"/>
      <c r="N35" s="272"/>
      <c r="O35" s="272"/>
      <c r="P35" s="272"/>
    </row>
    <row r="36" spans="1:16" x14ac:dyDescent="0.25">
      <c r="A36" s="172"/>
      <c r="B36" s="172"/>
      <c r="C36" s="172"/>
      <c r="D36" s="172"/>
      <c r="E36" s="172"/>
      <c r="F36" s="172"/>
      <c r="G36" s="172"/>
      <c r="H36" s="172"/>
      <c r="I36" s="172"/>
      <c r="J36" s="172"/>
      <c r="K36" s="172"/>
      <c r="L36" s="172"/>
      <c r="M36" s="272"/>
      <c r="N36" s="272"/>
      <c r="O36" s="272"/>
      <c r="P36" s="272"/>
    </row>
    <row r="37" spans="1:16" x14ac:dyDescent="0.25">
      <c r="A37" s="172"/>
      <c r="B37" s="172"/>
      <c r="C37" s="172"/>
      <c r="D37" s="172"/>
      <c r="E37" s="172"/>
      <c r="F37" s="172"/>
      <c r="G37" s="172"/>
      <c r="H37" s="172"/>
      <c r="I37" s="172"/>
      <c r="J37" s="172"/>
      <c r="K37" s="172"/>
      <c r="L37" s="172"/>
      <c r="M37" s="272"/>
      <c r="N37" s="272"/>
      <c r="O37" s="272"/>
      <c r="P37" s="272"/>
    </row>
    <row r="38" spans="1:16" x14ac:dyDescent="0.25">
      <c r="A38" s="172"/>
      <c r="B38" s="172"/>
      <c r="C38" s="172"/>
      <c r="D38" s="172"/>
      <c r="E38" s="172"/>
      <c r="F38" s="172"/>
      <c r="G38" s="172"/>
      <c r="H38" s="172"/>
      <c r="I38" s="172"/>
      <c r="J38" s="172"/>
      <c r="K38" s="172"/>
      <c r="L38" s="172"/>
      <c r="M38" s="272"/>
      <c r="N38" s="272"/>
      <c r="O38" s="272"/>
      <c r="P38" s="272"/>
    </row>
    <row r="39" spans="1:16" x14ac:dyDescent="0.25">
      <c r="A39" s="172"/>
      <c r="B39" s="172"/>
      <c r="C39" s="172"/>
      <c r="D39" s="172"/>
      <c r="E39" s="172"/>
      <c r="F39" s="172"/>
      <c r="G39" s="172"/>
      <c r="H39" s="172"/>
      <c r="I39" s="172"/>
      <c r="J39" s="172"/>
      <c r="K39" s="172"/>
      <c r="L39" s="172"/>
      <c r="M39" s="272"/>
      <c r="N39" s="272"/>
      <c r="O39" s="272"/>
      <c r="P39" s="272"/>
    </row>
    <row r="40" spans="1:16" x14ac:dyDescent="0.25">
      <c r="A40" s="172"/>
      <c r="B40" s="172"/>
      <c r="C40" s="172"/>
      <c r="D40" s="172"/>
      <c r="E40" s="172"/>
      <c r="F40" s="172"/>
      <c r="G40" s="172"/>
      <c r="H40" s="172"/>
      <c r="I40" s="172"/>
      <c r="J40" s="172"/>
      <c r="K40" s="172"/>
      <c r="L40" s="172"/>
      <c r="M40" s="272"/>
      <c r="N40" s="272"/>
      <c r="O40" s="272"/>
      <c r="P40" s="272"/>
    </row>
    <row r="41" spans="1:16" x14ac:dyDescent="0.25">
      <c r="A41" s="172"/>
      <c r="B41" s="172"/>
      <c r="C41" s="172"/>
      <c r="D41" s="172"/>
      <c r="E41" s="172"/>
      <c r="F41" s="172"/>
      <c r="G41" s="172"/>
      <c r="H41" s="172"/>
      <c r="I41" s="172"/>
      <c r="J41" s="172"/>
      <c r="K41" s="172"/>
      <c r="L41" s="172"/>
      <c r="M41" s="272"/>
      <c r="N41" s="272"/>
      <c r="O41" s="272"/>
      <c r="P41" s="272"/>
    </row>
    <row r="42" spans="1:16" x14ac:dyDescent="0.25">
      <c r="A42" s="172"/>
      <c r="B42" s="172"/>
      <c r="C42" s="172"/>
      <c r="D42" s="172"/>
      <c r="E42" s="172"/>
      <c r="F42" s="172"/>
      <c r="G42" s="172"/>
      <c r="H42" s="172"/>
      <c r="I42" s="172"/>
      <c r="J42" s="172"/>
      <c r="K42" s="172"/>
      <c r="L42" s="172"/>
      <c r="M42" s="272"/>
      <c r="N42" s="272"/>
      <c r="O42" s="272"/>
      <c r="P42" s="272"/>
    </row>
    <row r="43" spans="1:16" x14ac:dyDescent="0.25">
      <c r="A43" s="172"/>
      <c r="B43" s="172"/>
      <c r="C43" s="172"/>
      <c r="D43" s="172"/>
      <c r="E43" s="172"/>
      <c r="F43" s="172"/>
      <c r="G43" s="172"/>
      <c r="H43" s="172"/>
      <c r="I43" s="172"/>
      <c r="J43" s="172"/>
      <c r="K43" s="172"/>
      <c r="L43" s="172"/>
      <c r="M43" s="272"/>
      <c r="N43" s="272"/>
      <c r="O43" s="272"/>
      <c r="P43" s="272"/>
    </row>
    <row r="44" spans="1:16" x14ac:dyDescent="0.25">
      <c r="A44" s="172"/>
      <c r="B44" s="172"/>
      <c r="C44" s="172"/>
      <c r="D44" s="172"/>
      <c r="E44" s="172"/>
      <c r="F44" s="172"/>
      <c r="G44" s="172"/>
      <c r="H44" s="172"/>
      <c r="I44" s="172"/>
      <c r="J44" s="172"/>
      <c r="K44" s="172"/>
      <c r="L44" s="172"/>
      <c r="M44" s="272"/>
      <c r="N44" s="272"/>
      <c r="O44" s="272"/>
      <c r="P44" s="272"/>
    </row>
  </sheetData>
  <sheetProtection algorithmName="SHA-512" hashValue="xYnw1Wu9TSnTDnp3N8jO0AZ9XlAvjWNxfsQ8x2n7Dy3ya3W7QacTIwV4zEdRbjAGjUhpfsoVeQiJoWXtRMTeFA==" saltValue="rXCE0evMK2fZyPVfuUYCfA==" spinCount="100000" sheet="1" objects="1" scenarios="1"/>
  <mergeCells count="5">
    <mergeCell ref="B1:K1"/>
    <mergeCell ref="A2:K2"/>
    <mergeCell ref="B3:F3"/>
    <mergeCell ref="G3:K3"/>
    <mergeCell ref="L1:M1"/>
  </mergeCells>
  <hyperlinks>
    <hyperlink ref="L2" r:id="rId1" location="form2"/>
    <hyperlink ref="A32" r:id="rId2" location="form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B11" sqref="B11:C12"/>
    </sheetView>
  </sheetViews>
  <sheetFormatPr defaultRowHeight="15" x14ac:dyDescent="0.25"/>
  <cols>
    <col min="1" max="1" width="33.85546875" customWidth="1"/>
    <col min="2" max="2" width="26.7109375" customWidth="1"/>
    <col min="3" max="3" width="15.7109375" customWidth="1"/>
  </cols>
  <sheetData>
    <row r="1" spans="1:18" ht="63" customHeight="1" thickBot="1" x14ac:dyDescent="0.3">
      <c r="A1" s="308" t="s">
        <v>124</v>
      </c>
      <c r="B1" s="308"/>
      <c r="C1" s="308"/>
      <c r="D1" s="308"/>
      <c r="E1" s="308"/>
      <c r="F1" s="171"/>
      <c r="G1" s="298" t="s">
        <v>195</v>
      </c>
      <c r="H1" s="299"/>
      <c r="I1" s="249"/>
      <c r="J1" s="130"/>
      <c r="K1" s="130"/>
      <c r="L1" s="171"/>
      <c r="M1" s="171"/>
      <c r="N1" s="171"/>
      <c r="O1" s="171"/>
      <c r="P1" s="171"/>
      <c r="Q1" s="171"/>
      <c r="R1" s="171"/>
    </row>
    <row r="2" spans="1:18" ht="24" customHeight="1" x14ac:dyDescent="0.25">
      <c r="A2" s="191" t="s">
        <v>142</v>
      </c>
      <c r="B2" s="175"/>
      <c r="C2" s="175"/>
      <c r="D2" s="172"/>
      <c r="E2" s="172"/>
      <c r="F2" s="172"/>
      <c r="G2" s="245" t="s">
        <v>196</v>
      </c>
      <c r="H2" s="243"/>
      <c r="I2" s="238"/>
      <c r="J2" s="250"/>
      <c r="K2" s="250"/>
      <c r="L2" s="171"/>
      <c r="M2" s="171"/>
      <c r="N2" s="171"/>
      <c r="O2" s="171"/>
      <c r="P2" s="171"/>
      <c r="Q2" s="171"/>
      <c r="R2" s="171"/>
    </row>
    <row r="3" spans="1:18" ht="18" x14ac:dyDescent="0.25">
      <c r="A3" s="175"/>
      <c r="B3" s="307" t="s">
        <v>126</v>
      </c>
      <c r="C3" s="307"/>
      <c r="D3" s="172"/>
      <c r="E3" s="172"/>
      <c r="F3" s="172"/>
      <c r="G3" s="236"/>
      <c r="H3" s="236"/>
      <c r="I3" s="172"/>
      <c r="J3" s="172"/>
      <c r="K3" s="171"/>
      <c r="L3" s="171"/>
      <c r="M3" s="171"/>
      <c r="N3" s="171"/>
      <c r="O3" s="171"/>
      <c r="P3" s="171"/>
      <c r="Q3" s="171"/>
      <c r="R3" s="171"/>
    </row>
    <row r="4" spans="1:18" s="166" customFormat="1" ht="31.5" x14ac:dyDescent="0.25">
      <c r="A4" s="179" t="s">
        <v>125</v>
      </c>
      <c r="B4" s="178" t="s">
        <v>83</v>
      </c>
      <c r="C4" s="178" t="s">
        <v>127</v>
      </c>
      <c r="D4" s="172"/>
      <c r="E4" s="172"/>
      <c r="F4" s="172"/>
      <c r="G4" s="236"/>
      <c r="H4" s="236"/>
      <c r="I4" s="172"/>
      <c r="J4" s="172"/>
      <c r="K4" s="171"/>
      <c r="L4" s="171"/>
      <c r="M4" s="171"/>
      <c r="N4" s="171"/>
      <c r="O4" s="171"/>
      <c r="P4" s="171"/>
      <c r="Q4" s="171"/>
      <c r="R4" s="171"/>
    </row>
    <row r="5" spans="1:18" ht="24" customHeight="1" x14ac:dyDescent="0.25">
      <c r="A5" s="174" t="s">
        <v>133</v>
      </c>
      <c r="B5" s="175"/>
      <c r="C5" s="175"/>
      <c r="D5" s="172"/>
      <c r="E5" s="172"/>
      <c r="F5" s="172"/>
      <c r="G5" s="236"/>
      <c r="H5" s="236"/>
      <c r="I5" s="172"/>
      <c r="J5" s="172"/>
      <c r="K5" s="171"/>
      <c r="L5" s="171"/>
      <c r="M5" s="171"/>
      <c r="N5" s="171"/>
      <c r="O5" s="171"/>
      <c r="P5" s="171"/>
      <c r="Q5" s="171"/>
      <c r="R5" s="171"/>
    </row>
    <row r="6" spans="1:18" ht="19.899999999999999" customHeight="1" x14ac:dyDescent="0.25">
      <c r="A6" s="175" t="s">
        <v>128</v>
      </c>
      <c r="B6" s="282">
        <v>2169745.19</v>
      </c>
      <c r="C6" s="282">
        <v>343</v>
      </c>
      <c r="D6" s="190" t="s">
        <v>149</v>
      </c>
      <c r="E6" s="172"/>
      <c r="F6" s="172"/>
      <c r="G6" s="172"/>
      <c r="H6" s="172"/>
      <c r="I6" s="172"/>
      <c r="J6" s="172"/>
      <c r="K6" s="208" t="s">
        <v>143</v>
      </c>
      <c r="L6" s="171"/>
      <c r="M6" s="171"/>
      <c r="N6" s="171"/>
      <c r="O6" s="171"/>
      <c r="P6" s="171"/>
      <c r="Q6" s="171"/>
      <c r="R6" s="171"/>
    </row>
    <row r="7" spans="1:18" ht="19.899999999999999" customHeight="1" thickBot="1" x14ac:dyDescent="0.3">
      <c r="A7" s="176" t="s">
        <v>129</v>
      </c>
      <c r="B7" s="282">
        <v>3890225.58</v>
      </c>
      <c r="C7" s="282">
        <v>327</v>
      </c>
      <c r="D7" s="302"/>
      <c r="E7" s="303"/>
      <c r="F7" s="303"/>
      <c r="G7" s="304"/>
      <c r="H7" s="172"/>
      <c r="I7" s="172"/>
      <c r="J7" s="172"/>
      <c r="K7" s="209" t="s">
        <v>144</v>
      </c>
      <c r="L7" s="171"/>
      <c r="M7" s="171"/>
      <c r="N7" s="171"/>
      <c r="O7" s="171"/>
      <c r="P7" s="171"/>
      <c r="Q7" s="171"/>
      <c r="R7" s="171"/>
    </row>
    <row r="8" spans="1:18" ht="19.899999999999999" customHeight="1" thickBot="1" x14ac:dyDescent="0.3">
      <c r="A8" s="204" t="s">
        <v>167</v>
      </c>
      <c r="B8" s="300"/>
      <c r="C8" s="301"/>
      <c r="D8" s="305"/>
      <c r="E8" s="305"/>
      <c r="F8" s="305"/>
      <c r="G8" s="306"/>
      <c r="H8" s="172"/>
      <c r="I8" s="172"/>
      <c r="J8" s="172"/>
      <c r="K8" s="209" t="s">
        <v>145</v>
      </c>
      <c r="L8" s="171"/>
      <c r="M8" s="171"/>
      <c r="N8" s="171"/>
      <c r="O8" s="171"/>
      <c r="P8" s="171"/>
      <c r="Q8" s="171"/>
      <c r="R8" s="171"/>
    </row>
    <row r="9" spans="1:18" ht="18" customHeight="1" x14ac:dyDescent="0.25">
      <c r="A9" s="177" t="s">
        <v>130</v>
      </c>
      <c r="B9" s="193">
        <f>SUM(B6:B7)</f>
        <v>6059970.7699999996</v>
      </c>
      <c r="C9" s="193">
        <f>MAX(C6:C7)</f>
        <v>343</v>
      </c>
      <c r="D9" s="172"/>
      <c r="E9" s="172"/>
      <c r="F9" s="172"/>
      <c r="G9" s="172"/>
      <c r="H9" s="172"/>
      <c r="I9" s="172"/>
      <c r="J9" s="172"/>
      <c r="K9" s="209" t="s">
        <v>146</v>
      </c>
      <c r="L9" s="171"/>
      <c r="M9" s="171"/>
      <c r="N9" s="171"/>
      <c r="O9" s="171"/>
      <c r="P9" s="171"/>
      <c r="Q9" s="171"/>
      <c r="R9" s="171"/>
    </row>
    <row r="10" spans="1:18" ht="24" customHeight="1" x14ac:dyDescent="0.25">
      <c r="A10" s="174" t="s">
        <v>179</v>
      </c>
      <c r="B10" s="175"/>
      <c r="C10" s="175"/>
      <c r="D10" s="172"/>
      <c r="E10" s="172"/>
      <c r="F10" s="172"/>
      <c r="G10" s="172"/>
      <c r="H10" s="172"/>
      <c r="I10" s="172"/>
      <c r="J10" s="172"/>
      <c r="K10" s="209" t="s">
        <v>147</v>
      </c>
      <c r="L10" s="171"/>
      <c r="M10" s="171"/>
      <c r="N10" s="171"/>
      <c r="O10" s="171"/>
      <c r="P10" s="171"/>
      <c r="Q10" s="171"/>
      <c r="R10" s="171"/>
    </row>
    <row r="11" spans="1:18" ht="19.899999999999999" customHeight="1" x14ac:dyDescent="0.25">
      <c r="A11" s="175" t="s">
        <v>128</v>
      </c>
      <c r="B11" s="282">
        <v>1572432.11</v>
      </c>
      <c r="C11" s="282">
        <v>200</v>
      </c>
      <c r="D11" s="190" t="s">
        <v>149</v>
      </c>
      <c r="E11" s="172"/>
      <c r="F11" s="172"/>
      <c r="G11" s="172"/>
      <c r="H11" s="172"/>
      <c r="I11" s="172"/>
      <c r="J11" s="172"/>
      <c r="K11" s="210" t="s">
        <v>148</v>
      </c>
      <c r="L11" s="171"/>
      <c r="M11" s="171"/>
      <c r="N11" s="171"/>
      <c r="O11" s="171"/>
      <c r="P11" s="171"/>
      <c r="Q11" s="171"/>
      <c r="R11" s="171"/>
    </row>
    <row r="12" spans="1:18" ht="19.899999999999999" customHeight="1" thickBot="1" x14ac:dyDescent="0.3">
      <c r="A12" s="176" t="s">
        <v>129</v>
      </c>
      <c r="B12" s="282">
        <v>2327297.2599999998</v>
      </c>
      <c r="C12" s="282">
        <v>184</v>
      </c>
      <c r="D12" s="302"/>
      <c r="E12" s="303"/>
      <c r="F12" s="303"/>
      <c r="G12" s="304"/>
      <c r="H12" s="172"/>
      <c r="I12" s="172"/>
      <c r="J12" s="172"/>
      <c r="K12" s="171"/>
      <c r="L12" s="171"/>
      <c r="M12" s="171"/>
      <c r="N12" s="171"/>
      <c r="O12" s="171"/>
      <c r="P12" s="171"/>
      <c r="Q12" s="171"/>
      <c r="R12" s="171"/>
    </row>
    <row r="13" spans="1:18" ht="19.899999999999999" customHeight="1" thickBot="1" x14ac:dyDescent="0.3">
      <c r="A13" s="204" t="s">
        <v>167</v>
      </c>
      <c r="B13" s="300"/>
      <c r="C13" s="301"/>
      <c r="D13" s="305"/>
      <c r="E13" s="305"/>
      <c r="F13" s="305"/>
      <c r="G13" s="306"/>
      <c r="H13" s="172"/>
      <c r="I13" s="172"/>
      <c r="J13" s="172"/>
      <c r="K13" s="171"/>
      <c r="L13" s="171"/>
      <c r="M13" s="171"/>
      <c r="N13" s="171"/>
      <c r="O13" s="171"/>
      <c r="P13" s="171"/>
      <c r="Q13" s="171"/>
      <c r="R13" s="171"/>
    </row>
    <row r="14" spans="1:18" ht="18" customHeight="1" x14ac:dyDescent="0.25">
      <c r="A14" s="177" t="s">
        <v>131</v>
      </c>
      <c r="B14" s="193">
        <f>SUM(B11:B12)</f>
        <v>3899729.37</v>
      </c>
      <c r="C14" s="193">
        <f>MAX(C11:C12)</f>
        <v>200</v>
      </c>
      <c r="D14" s="172"/>
      <c r="E14" s="172"/>
      <c r="F14" s="172"/>
      <c r="G14" s="172"/>
      <c r="H14" s="172"/>
      <c r="I14" s="172"/>
      <c r="J14" s="172"/>
      <c r="K14" s="171"/>
      <c r="L14" s="171"/>
      <c r="M14" s="171"/>
      <c r="N14" s="171"/>
      <c r="O14" s="171"/>
      <c r="P14" s="171"/>
      <c r="Q14" s="171"/>
      <c r="R14" s="171"/>
    </row>
    <row r="15" spans="1:18" ht="24" customHeight="1" x14ac:dyDescent="0.25">
      <c r="A15" s="174" t="s">
        <v>132</v>
      </c>
      <c r="B15" s="174"/>
      <c r="C15" s="174"/>
      <c r="D15" s="173"/>
      <c r="E15" s="173"/>
      <c r="F15" s="172"/>
      <c r="G15" s="172"/>
      <c r="H15" s="172"/>
      <c r="I15" s="172"/>
      <c r="J15" s="172"/>
      <c r="K15" s="171"/>
      <c r="L15" s="171"/>
      <c r="M15" s="171"/>
      <c r="N15" s="171"/>
      <c r="O15" s="171"/>
      <c r="P15" s="171"/>
      <c r="Q15" s="171"/>
      <c r="R15" s="171"/>
    </row>
    <row r="16" spans="1:18" ht="19.899999999999999" customHeight="1" x14ac:dyDescent="0.25">
      <c r="A16" s="175" t="s">
        <v>128</v>
      </c>
      <c r="B16" s="192">
        <f>(B6+(B11*'Form 1'!C21))</f>
        <v>3456280.5527244136</v>
      </c>
      <c r="C16" s="192">
        <f>C6+C11</f>
        <v>543</v>
      </c>
      <c r="D16" s="172"/>
      <c r="E16" s="172"/>
      <c r="F16" s="172"/>
      <c r="G16" s="172"/>
      <c r="H16" s="172"/>
      <c r="I16" s="172"/>
      <c r="J16" s="172"/>
      <c r="K16" s="171"/>
      <c r="L16" s="171"/>
      <c r="M16" s="171"/>
      <c r="N16" s="171"/>
      <c r="O16" s="171"/>
      <c r="P16" s="171"/>
      <c r="Q16" s="171"/>
      <c r="R16" s="171"/>
    </row>
    <row r="17" spans="1:18" ht="19.899999999999999" customHeight="1" x14ac:dyDescent="0.25">
      <c r="A17" s="176" t="s">
        <v>129</v>
      </c>
      <c r="B17" s="192">
        <f>B7+B12</f>
        <v>6217522.8399999999</v>
      </c>
      <c r="C17" s="192">
        <f>C7+C12</f>
        <v>511</v>
      </c>
      <c r="D17" s="172"/>
      <c r="E17" s="172"/>
      <c r="F17" s="172"/>
      <c r="G17" s="172"/>
      <c r="H17" s="172"/>
      <c r="I17" s="172"/>
      <c r="J17" s="172"/>
      <c r="K17" s="171"/>
      <c r="L17" s="171"/>
      <c r="M17" s="171"/>
      <c r="N17" s="171"/>
      <c r="O17" s="171"/>
      <c r="P17" s="171"/>
      <c r="Q17" s="171"/>
      <c r="R17" s="171"/>
    </row>
    <row r="18" spans="1:18" ht="18" customHeight="1" x14ac:dyDescent="0.25">
      <c r="A18" s="177" t="s">
        <v>134</v>
      </c>
      <c r="B18" s="192">
        <f>SUM(B16:B17)</f>
        <v>9673803.3927244134</v>
      </c>
      <c r="C18" s="192">
        <f>MAX(C15:C16)</f>
        <v>543</v>
      </c>
      <c r="D18" s="172"/>
      <c r="E18" s="172"/>
      <c r="F18" s="172"/>
      <c r="G18" s="172"/>
      <c r="H18" s="172"/>
      <c r="I18" s="172"/>
      <c r="J18" s="172"/>
      <c r="K18" s="171"/>
      <c r="L18" s="171"/>
      <c r="M18" s="171"/>
      <c r="N18" s="171"/>
      <c r="O18" s="171"/>
      <c r="P18" s="171"/>
      <c r="Q18" s="171"/>
      <c r="R18" s="171"/>
    </row>
    <row r="19" spans="1:18" ht="18" x14ac:dyDescent="0.25">
      <c r="A19" s="172"/>
      <c r="B19" s="172"/>
      <c r="C19" s="172"/>
      <c r="D19" s="172"/>
      <c r="E19" s="172"/>
      <c r="F19" s="172"/>
      <c r="G19" s="172"/>
      <c r="H19" s="172"/>
      <c r="I19" s="172"/>
      <c r="J19" s="172"/>
      <c r="K19" s="171"/>
      <c r="L19" s="171"/>
      <c r="M19" s="171"/>
      <c r="N19" s="171"/>
      <c r="O19" s="171"/>
      <c r="P19" s="171"/>
      <c r="Q19" s="171"/>
      <c r="R19" s="171"/>
    </row>
    <row r="20" spans="1:18" ht="18" x14ac:dyDescent="0.25">
      <c r="A20" s="207" t="s">
        <v>195</v>
      </c>
      <c r="B20" s="172"/>
      <c r="C20" s="172"/>
      <c r="D20" s="172"/>
      <c r="E20" s="172"/>
      <c r="F20" s="172"/>
      <c r="G20" s="172"/>
      <c r="H20" s="172"/>
      <c r="I20" s="172"/>
      <c r="J20" s="172"/>
      <c r="K20" s="171"/>
      <c r="L20" s="171"/>
      <c r="M20" s="171"/>
      <c r="N20" s="171"/>
      <c r="O20" s="171"/>
      <c r="P20" s="171"/>
      <c r="Q20" s="171"/>
      <c r="R20" s="171"/>
    </row>
    <row r="21" spans="1:18" x14ac:dyDescent="0.25">
      <c r="A21" s="271" t="s">
        <v>196</v>
      </c>
      <c r="B21" s="172"/>
      <c r="C21" s="172"/>
      <c r="D21" s="172"/>
      <c r="E21" s="172"/>
      <c r="F21" s="172"/>
      <c r="G21" s="172"/>
      <c r="H21" s="172"/>
      <c r="I21" s="172"/>
      <c r="J21" s="172"/>
      <c r="K21" s="172"/>
      <c r="L21" s="172"/>
      <c r="M21" s="172"/>
      <c r="N21" s="172"/>
      <c r="O21" s="172"/>
      <c r="P21" s="172"/>
      <c r="Q21" s="172"/>
      <c r="R21" s="172"/>
    </row>
    <row r="22" spans="1:18" x14ac:dyDescent="0.25">
      <c r="A22" s="172"/>
      <c r="B22" s="172"/>
      <c r="C22" s="172"/>
      <c r="D22" s="172"/>
      <c r="E22" s="172"/>
      <c r="F22" s="172"/>
      <c r="G22" s="172"/>
      <c r="H22" s="172"/>
      <c r="I22" s="172"/>
      <c r="J22" s="172"/>
      <c r="K22" s="172"/>
      <c r="L22" s="172"/>
      <c r="M22" s="172"/>
      <c r="N22" s="172"/>
      <c r="O22" s="172"/>
      <c r="P22" s="172"/>
      <c r="Q22" s="172"/>
      <c r="R22" s="172"/>
    </row>
    <row r="23" spans="1:18" x14ac:dyDescent="0.25">
      <c r="A23" s="172"/>
      <c r="B23" s="172"/>
      <c r="C23" s="172"/>
      <c r="D23" s="172"/>
      <c r="E23" s="172"/>
      <c r="F23" s="172"/>
      <c r="G23" s="172"/>
      <c r="H23" s="172"/>
      <c r="I23" s="172"/>
      <c r="J23" s="172"/>
      <c r="K23" s="172"/>
      <c r="L23" s="172"/>
      <c r="M23" s="172"/>
      <c r="N23" s="172"/>
      <c r="O23" s="172"/>
      <c r="P23" s="172"/>
      <c r="Q23" s="172"/>
      <c r="R23" s="172"/>
    </row>
    <row r="24" spans="1:18" x14ac:dyDescent="0.25">
      <c r="A24" s="172"/>
      <c r="B24" s="172"/>
      <c r="C24" s="172"/>
      <c r="D24" s="172"/>
      <c r="E24" s="172"/>
      <c r="F24" s="172"/>
      <c r="G24" s="172"/>
      <c r="H24" s="172"/>
      <c r="I24" s="172"/>
      <c r="J24" s="172"/>
      <c r="K24" s="172"/>
      <c r="L24" s="172"/>
      <c r="M24" s="172"/>
      <c r="N24" s="172"/>
      <c r="O24" s="172"/>
      <c r="P24" s="172"/>
      <c r="Q24" s="172"/>
      <c r="R24" s="172"/>
    </row>
    <row r="25" spans="1:18" x14ac:dyDescent="0.25">
      <c r="A25" s="172"/>
      <c r="B25" s="172"/>
      <c r="C25" s="172"/>
      <c r="D25" s="172"/>
      <c r="E25" s="172"/>
      <c r="F25" s="172"/>
      <c r="G25" s="172"/>
      <c r="H25" s="172"/>
      <c r="I25" s="172"/>
      <c r="J25" s="172"/>
      <c r="K25" s="172"/>
      <c r="L25" s="172"/>
      <c r="M25" s="172"/>
      <c r="N25" s="172"/>
      <c r="O25" s="172"/>
      <c r="P25" s="172"/>
      <c r="Q25" s="172"/>
      <c r="R25" s="172"/>
    </row>
    <row r="26" spans="1:18" x14ac:dyDescent="0.25">
      <c r="A26" s="172"/>
      <c r="B26" s="172"/>
      <c r="C26" s="172"/>
      <c r="D26" s="172"/>
      <c r="E26" s="172"/>
      <c r="F26" s="172"/>
      <c r="G26" s="172"/>
      <c r="H26" s="172"/>
      <c r="I26" s="172"/>
      <c r="J26" s="172"/>
      <c r="K26" s="172"/>
      <c r="L26" s="172"/>
      <c r="M26" s="172"/>
      <c r="N26" s="172"/>
      <c r="O26" s="172"/>
      <c r="P26" s="172"/>
      <c r="Q26" s="172"/>
      <c r="R26" s="172"/>
    </row>
    <row r="27" spans="1:18" x14ac:dyDescent="0.25">
      <c r="A27" s="172"/>
      <c r="B27" s="172"/>
      <c r="C27" s="172"/>
      <c r="D27" s="172"/>
      <c r="E27" s="172"/>
      <c r="F27" s="172"/>
      <c r="G27" s="172"/>
      <c r="H27" s="172"/>
      <c r="I27" s="172"/>
      <c r="J27" s="172"/>
      <c r="K27" s="172"/>
      <c r="L27" s="172"/>
      <c r="M27" s="172"/>
      <c r="N27" s="172"/>
      <c r="O27" s="172"/>
      <c r="P27" s="172"/>
      <c r="Q27" s="172"/>
      <c r="R27" s="172"/>
    </row>
    <row r="28" spans="1:18" x14ac:dyDescent="0.25">
      <c r="A28" s="172"/>
      <c r="B28" s="172"/>
      <c r="C28" s="172"/>
      <c r="D28" s="172"/>
      <c r="E28" s="172"/>
      <c r="F28" s="172"/>
      <c r="G28" s="172"/>
      <c r="H28" s="172"/>
      <c r="I28" s="172"/>
      <c r="J28" s="172"/>
      <c r="K28" s="172"/>
      <c r="L28" s="172"/>
      <c r="M28" s="172"/>
      <c r="N28" s="172"/>
      <c r="O28" s="172"/>
      <c r="P28" s="172"/>
      <c r="Q28" s="172"/>
      <c r="R28" s="172"/>
    </row>
    <row r="29" spans="1:18" x14ac:dyDescent="0.25">
      <c r="A29" s="172"/>
      <c r="B29" s="172"/>
      <c r="C29" s="172"/>
      <c r="D29" s="172"/>
      <c r="E29" s="172"/>
      <c r="F29" s="172"/>
      <c r="G29" s="172"/>
      <c r="H29" s="172"/>
      <c r="I29" s="172"/>
      <c r="J29" s="172"/>
      <c r="K29" s="172"/>
      <c r="L29" s="172"/>
      <c r="M29" s="172"/>
      <c r="N29" s="172"/>
      <c r="O29" s="172"/>
      <c r="P29" s="172"/>
      <c r="Q29" s="172"/>
      <c r="R29" s="172"/>
    </row>
    <row r="30" spans="1:18" x14ac:dyDescent="0.25">
      <c r="A30" s="172"/>
      <c r="B30" s="172"/>
      <c r="C30" s="172"/>
      <c r="D30" s="172"/>
      <c r="E30" s="172"/>
      <c r="F30" s="172"/>
      <c r="G30" s="172"/>
      <c r="H30" s="172"/>
      <c r="I30" s="172"/>
      <c r="J30" s="172"/>
      <c r="K30" s="172"/>
      <c r="L30" s="172"/>
      <c r="M30" s="172"/>
      <c r="N30" s="172"/>
      <c r="O30" s="172"/>
      <c r="P30" s="172"/>
      <c r="Q30" s="172"/>
      <c r="R30" s="172"/>
    </row>
    <row r="31" spans="1:18" x14ac:dyDescent="0.25">
      <c r="A31" s="172"/>
      <c r="B31" s="172"/>
      <c r="C31" s="172"/>
      <c r="D31" s="172"/>
      <c r="E31" s="172"/>
      <c r="F31" s="172"/>
      <c r="G31" s="172"/>
      <c r="H31" s="172"/>
      <c r="I31" s="172"/>
      <c r="J31" s="172"/>
      <c r="K31" s="172"/>
      <c r="L31" s="172"/>
      <c r="M31" s="172"/>
      <c r="N31" s="172"/>
      <c r="O31" s="172"/>
      <c r="P31" s="172"/>
      <c r="Q31" s="172"/>
      <c r="R31" s="172"/>
    </row>
    <row r="32" spans="1:18" x14ac:dyDescent="0.25">
      <c r="A32" s="172"/>
      <c r="B32" s="172"/>
      <c r="C32" s="172"/>
      <c r="D32" s="172"/>
      <c r="E32" s="172"/>
      <c r="F32" s="172"/>
      <c r="G32" s="172"/>
      <c r="H32" s="172"/>
      <c r="I32" s="172"/>
      <c r="J32" s="172"/>
      <c r="K32" s="172"/>
      <c r="L32" s="172"/>
      <c r="M32" s="172"/>
      <c r="N32" s="172"/>
      <c r="O32" s="172"/>
      <c r="P32" s="172"/>
      <c r="Q32" s="172"/>
      <c r="R32" s="172"/>
    </row>
    <row r="33" spans="1:18" x14ac:dyDescent="0.25">
      <c r="A33" s="172"/>
      <c r="B33" s="172"/>
      <c r="C33" s="172"/>
      <c r="D33" s="172"/>
      <c r="E33" s="172"/>
      <c r="F33" s="172"/>
      <c r="G33" s="172"/>
      <c r="H33" s="172"/>
      <c r="I33" s="172"/>
      <c r="J33" s="172"/>
      <c r="K33" s="172"/>
      <c r="L33" s="172"/>
      <c r="M33" s="172"/>
      <c r="N33" s="172"/>
      <c r="O33" s="172"/>
      <c r="P33" s="172"/>
      <c r="Q33" s="172"/>
      <c r="R33" s="172"/>
    </row>
    <row r="34" spans="1:18" x14ac:dyDescent="0.25">
      <c r="A34" s="172"/>
      <c r="B34" s="172"/>
      <c r="C34" s="172"/>
      <c r="D34" s="172"/>
      <c r="E34" s="172"/>
      <c r="F34" s="172"/>
      <c r="G34" s="172"/>
      <c r="H34" s="172"/>
      <c r="I34" s="172"/>
      <c r="J34" s="172"/>
      <c r="K34" s="172"/>
      <c r="L34" s="172"/>
      <c r="M34" s="172"/>
      <c r="N34" s="172"/>
      <c r="O34" s="172"/>
      <c r="P34" s="172"/>
      <c r="Q34" s="172"/>
      <c r="R34" s="172"/>
    </row>
  </sheetData>
  <sheetProtection algorithmName="SHA-512" hashValue="tXMqMCbwZg5JDjLmOMxBgjJzsukyhptf055mgz0dDx5ZOesql+LwFHs/osORPsPKi/QQ6PXLuJ3TgLqzWCNSHA==" saltValue="1ZdwEwDog8ak0ar31jJYyg==" spinCount="100000" sheet="1" objects="1" scenarios="1"/>
  <mergeCells count="7">
    <mergeCell ref="B13:C13"/>
    <mergeCell ref="D12:G13"/>
    <mergeCell ref="B3:C3"/>
    <mergeCell ref="A1:E1"/>
    <mergeCell ref="B8:C8"/>
    <mergeCell ref="D7:G8"/>
    <mergeCell ref="G1:H1"/>
  </mergeCells>
  <dataValidations count="1">
    <dataValidation type="list" showInputMessage="1" showErrorMessage="1" prompt="Select from list" sqref="B8 B13">
      <formula1>$K$6:$K$11</formula1>
    </dataValidation>
  </dataValidations>
  <hyperlinks>
    <hyperlink ref="G2" r:id="rId1" location="form3"/>
    <hyperlink ref="A21" r:id="rId2" location="form3"/>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election activeCell="O14" sqref="O14"/>
    </sheetView>
  </sheetViews>
  <sheetFormatPr defaultColWidth="8.7109375" defaultRowHeight="15" x14ac:dyDescent="0.25"/>
  <cols>
    <col min="1" max="1" width="19.42578125" customWidth="1"/>
    <col min="2" max="2" width="23.42578125" customWidth="1"/>
    <col min="3" max="3" width="18.7109375" customWidth="1"/>
    <col min="4" max="5" width="24.7109375" customWidth="1"/>
  </cols>
  <sheetData>
    <row r="1" spans="1:18" s="122" customFormat="1" ht="43.5" customHeight="1" thickBot="1" x14ac:dyDescent="0.3">
      <c r="A1" s="41"/>
      <c r="B1" s="310" t="s">
        <v>150</v>
      </c>
      <c r="C1" s="310"/>
      <c r="D1" s="310"/>
      <c r="E1" s="63"/>
      <c r="F1" s="298" t="s">
        <v>197</v>
      </c>
      <c r="G1" s="299"/>
      <c r="H1" s="249"/>
      <c r="I1" s="130"/>
      <c r="J1" s="130"/>
      <c r="K1" s="41" t="s">
        <v>1</v>
      </c>
      <c r="L1" s="41" t="s">
        <v>1</v>
      </c>
      <c r="M1" s="41" t="s">
        <v>1</v>
      </c>
      <c r="N1" s="41" t="s">
        <v>1</v>
      </c>
      <c r="O1" s="41" t="s">
        <v>1</v>
      </c>
      <c r="P1" s="41" t="s">
        <v>1</v>
      </c>
      <c r="Q1" s="114" t="s">
        <v>1</v>
      </c>
      <c r="R1" s="114" t="s">
        <v>1</v>
      </c>
    </row>
    <row r="2" spans="1:18" s="122" customFormat="1" ht="69" customHeight="1" thickBot="1" x14ac:dyDescent="0.3">
      <c r="A2" s="311" t="s">
        <v>166</v>
      </c>
      <c r="B2" s="311"/>
      <c r="C2" s="311"/>
      <c r="D2" s="311"/>
      <c r="E2" s="311"/>
      <c r="F2" s="245" t="s">
        <v>198</v>
      </c>
      <c r="G2" s="243"/>
      <c r="H2" s="238"/>
      <c r="I2" s="250"/>
      <c r="J2" s="250"/>
      <c r="K2" s="41"/>
      <c r="L2" s="41"/>
      <c r="M2" s="41"/>
      <c r="N2" s="41"/>
      <c r="O2" s="41"/>
      <c r="P2" s="41"/>
      <c r="Q2" s="114"/>
      <c r="R2" s="114"/>
    </row>
    <row r="3" spans="1:18" s="122" customFormat="1" ht="22.5" customHeight="1" thickBot="1" x14ac:dyDescent="0.3">
      <c r="A3" s="50" t="s">
        <v>84</v>
      </c>
      <c r="B3" s="64"/>
      <c r="C3" s="64"/>
      <c r="D3" s="64"/>
      <c r="E3" s="64"/>
      <c r="F3" s="223"/>
      <c r="G3" s="236"/>
      <c r="H3" s="41"/>
      <c r="I3" s="41"/>
      <c r="J3" s="41"/>
      <c r="K3" s="41"/>
      <c r="L3" s="41"/>
      <c r="M3" s="41"/>
      <c r="N3" s="41"/>
      <c r="O3" s="41"/>
      <c r="P3" s="41"/>
      <c r="Q3" s="114"/>
      <c r="R3" s="114"/>
    </row>
    <row r="4" spans="1:18" s="122" customFormat="1" ht="13.9" customHeight="1" x14ac:dyDescent="0.25">
      <c r="A4" s="65" t="s">
        <v>67</v>
      </c>
      <c r="B4" s="66" t="s">
        <v>85</v>
      </c>
      <c r="C4" s="309" t="s">
        <v>86</v>
      </c>
      <c r="D4" s="309"/>
      <c r="E4" s="65" t="s">
        <v>87</v>
      </c>
      <c r="F4" s="223"/>
      <c r="G4" s="236"/>
      <c r="H4" s="41"/>
      <c r="I4" s="41"/>
      <c r="J4" s="41"/>
      <c r="K4" s="41"/>
      <c r="L4" s="41"/>
      <c r="M4" s="41"/>
      <c r="N4" s="41"/>
      <c r="O4" s="41"/>
      <c r="P4" s="41"/>
      <c r="Q4" s="114"/>
      <c r="R4" s="114"/>
    </row>
    <row r="5" spans="1:18" s="122" customFormat="1" ht="13.9" customHeight="1" thickBot="1" x14ac:dyDescent="0.3">
      <c r="A5" s="67" t="s">
        <v>151</v>
      </c>
      <c r="B5" s="68"/>
      <c r="C5" s="194" t="s">
        <v>152</v>
      </c>
      <c r="D5" s="194" t="s">
        <v>153</v>
      </c>
      <c r="E5" s="67"/>
      <c r="F5" s="223"/>
      <c r="G5" s="236"/>
      <c r="H5" s="41"/>
      <c r="I5" s="41"/>
      <c r="J5" s="41"/>
      <c r="K5" s="41"/>
      <c r="L5" s="41"/>
      <c r="M5" s="41"/>
      <c r="N5" s="41"/>
      <c r="O5" s="41"/>
      <c r="P5" s="41"/>
      <c r="Q5" s="114"/>
      <c r="R5" s="114"/>
    </row>
    <row r="6" spans="1:18" s="122" customFormat="1" ht="13.9" customHeight="1" x14ac:dyDescent="0.25">
      <c r="A6" s="41" t="s">
        <v>74</v>
      </c>
      <c r="B6" s="282">
        <v>94</v>
      </c>
      <c r="C6" s="282">
        <v>10009319.279999999</v>
      </c>
      <c r="D6" s="282">
        <v>9913249.6799999997</v>
      </c>
      <c r="E6" s="70">
        <f t="shared" ref="E6:E12" si="0">IF(D6=0,0,((C6-D6)/D6))</f>
        <v>9.691029995322344E-3</v>
      </c>
      <c r="F6" s="41"/>
      <c r="G6" s="41"/>
      <c r="H6" s="41"/>
      <c r="I6" s="41"/>
      <c r="J6" s="41"/>
      <c r="K6" s="41"/>
      <c r="L6" s="41"/>
      <c r="M6" s="41"/>
      <c r="N6" s="41"/>
      <c r="O6" s="41"/>
      <c r="P6" s="41"/>
      <c r="Q6" s="114"/>
      <c r="R6" s="114"/>
    </row>
    <row r="7" spans="1:18" s="122" customFormat="1" ht="13.9" customHeight="1" x14ac:dyDescent="0.25">
      <c r="A7" s="60" t="s">
        <v>75</v>
      </c>
      <c r="B7" s="282">
        <v>95</v>
      </c>
      <c r="C7" s="282">
        <v>7560793.6399999997</v>
      </c>
      <c r="D7" s="282">
        <v>7439781.9100000001</v>
      </c>
      <c r="E7" s="72">
        <f t="shared" si="0"/>
        <v>1.626549426635001E-2</v>
      </c>
      <c r="F7" s="41"/>
      <c r="G7" s="41"/>
      <c r="H7" s="41"/>
      <c r="I7" s="41"/>
      <c r="J7" s="41"/>
      <c r="K7" s="41"/>
      <c r="L7" s="41"/>
      <c r="M7" s="41"/>
      <c r="N7" s="41"/>
      <c r="O7" s="41"/>
      <c r="P7" s="41"/>
      <c r="Q7" s="114"/>
      <c r="R7" s="114"/>
    </row>
    <row r="8" spans="1:18" s="122" customFormat="1" ht="13.9" customHeight="1" x14ac:dyDescent="0.25">
      <c r="A8" s="60" t="s">
        <v>76</v>
      </c>
      <c r="B8" s="282">
        <v>88</v>
      </c>
      <c r="C8" s="282">
        <v>6088506</v>
      </c>
      <c r="D8" s="282">
        <v>6002525.3799999999</v>
      </c>
      <c r="E8" s="72">
        <f t="shared" si="0"/>
        <v>1.4324074378174493E-2</v>
      </c>
      <c r="F8" s="41"/>
      <c r="G8" s="41"/>
      <c r="H8" s="41"/>
      <c r="I8" s="41"/>
      <c r="J8" s="41"/>
      <c r="K8" s="41"/>
      <c r="L8" s="41"/>
      <c r="M8" s="41"/>
      <c r="N8" s="41"/>
      <c r="O8" s="41"/>
      <c r="P8" s="41"/>
      <c r="Q8" s="114"/>
      <c r="R8" s="114"/>
    </row>
    <row r="9" spans="1:18" s="122" customFormat="1" ht="13.9" customHeight="1" x14ac:dyDescent="0.25">
      <c r="A9" s="60" t="s">
        <v>77</v>
      </c>
      <c r="B9" s="282">
        <v>39</v>
      </c>
      <c r="C9" s="282">
        <v>2324175.9900000002</v>
      </c>
      <c r="D9" s="282">
        <v>2286345.06</v>
      </c>
      <c r="E9" s="72">
        <f t="shared" si="0"/>
        <v>1.6546465650289974E-2</v>
      </c>
      <c r="F9" s="41"/>
      <c r="G9" s="41"/>
      <c r="H9" s="41"/>
      <c r="I9" s="41"/>
      <c r="J9" s="41"/>
      <c r="K9" s="41"/>
      <c r="L9" s="41"/>
      <c r="M9" s="41"/>
      <c r="N9" s="41"/>
      <c r="O9" s="41"/>
      <c r="P9" s="41"/>
      <c r="Q9" s="114"/>
      <c r="R9" s="114"/>
    </row>
    <row r="10" spans="1:18" s="122" customFormat="1" ht="13.9" customHeight="1" x14ac:dyDescent="0.25">
      <c r="A10" s="60" t="s">
        <v>78</v>
      </c>
      <c r="B10" s="71"/>
      <c r="C10" s="52"/>
      <c r="D10" s="52"/>
      <c r="E10" s="72">
        <f t="shared" si="0"/>
        <v>0</v>
      </c>
      <c r="F10" s="41"/>
      <c r="G10" s="41"/>
      <c r="H10" s="41"/>
      <c r="I10" s="41"/>
      <c r="J10" s="41"/>
      <c r="K10" s="41"/>
      <c r="L10" s="41"/>
      <c r="M10" s="41"/>
      <c r="N10" s="41"/>
      <c r="O10" s="41"/>
      <c r="P10" s="41"/>
      <c r="Q10" s="114"/>
      <c r="R10" s="114"/>
    </row>
    <row r="11" spans="1:18" s="122" customFormat="1" ht="13.9" customHeight="1" x14ac:dyDescent="0.25">
      <c r="A11" s="60" t="s">
        <v>79</v>
      </c>
      <c r="B11" s="71"/>
      <c r="C11" s="52"/>
      <c r="D11" s="52"/>
      <c r="E11" s="72">
        <f t="shared" si="0"/>
        <v>0</v>
      </c>
      <c r="F11" s="41"/>
      <c r="G11" s="41"/>
      <c r="H11" s="41"/>
      <c r="I11" s="41"/>
      <c r="J11" s="41"/>
      <c r="K11" s="41"/>
      <c r="L11" s="41"/>
      <c r="M11" s="41"/>
      <c r="N11" s="41"/>
      <c r="O11" s="41"/>
      <c r="P11" s="41"/>
      <c r="Q11" s="114"/>
      <c r="R11" s="114"/>
    </row>
    <row r="12" spans="1:18" s="122" customFormat="1" ht="13.15" customHeight="1" thickBot="1" x14ac:dyDescent="0.3">
      <c r="A12" s="49" t="s">
        <v>80</v>
      </c>
      <c r="B12" s="273">
        <f>SUM(B6:B11)</f>
        <v>316</v>
      </c>
      <c r="C12" s="274">
        <f>SUM(C6:C11)</f>
        <v>25982794.909999996</v>
      </c>
      <c r="D12" s="274">
        <f>SUM(D6:D11)</f>
        <v>25641902.029999997</v>
      </c>
      <c r="E12" s="73">
        <f t="shared" si="0"/>
        <v>1.3294367929538455E-2</v>
      </c>
      <c r="F12" s="41"/>
      <c r="G12" s="41"/>
      <c r="H12" s="41"/>
      <c r="I12" s="41"/>
      <c r="J12" s="41"/>
      <c r="K12" s="41"/>
      <c r="L12" s="41"/>
      <c r="M12" s="41"/>
      <c r="N12" s="41"/>
      <c r="O12" s="41"/>
      <c r="P12" s="41"/>
      <c r="Q12" s="114"/>
      <c r="R12" s="114"/>
    </row>
    <row r="13" spans="1:18" s="122" customFormat="1" ht="18" customHeight="1" thickBot="1" x14ac:dyDescent="0.3">
      <c r="A13" s="56" t="s">
        <v>184</v>
      </c>
      <c r="B13" s="74"/>
      <c r="C13" s="57"/>
      <c r="D13" s="57"/>
      <c r="E13" s="57"/>
      <c r="F13" s="41"/>
      <c r="G13" s="10"/>
      <c r="H13" s="10"/>
      <c r="I13" s="10"/>
      <c r="J13" s="41"/>
      <c r="K13" s="41"/>
      <c r="L13" s="41"/>
      <c r="M13" s="41"/>
      <c r="N13" s="41"/>
      <c r="O13" s="41"/>
      <c r="P13" s="41"/>
      <c r="Q13" s="11"/>
      <c r="R13" s="11"/>
    </row>
    <row r="14" spans="1:18" s="122" customFormat="1" ht="13.9" customHeight="1" x14ac:dyDescent="0.25">
      <c r="A14" s="65" t="s">
        <v>67</v>
      </c>
      <c r="B14" s="66" t="s">
        <v>85</v>
      </c>
      <c r="C14" s="309" t="s">
        <v>86</v>
      </c>
      <c r="D14" s="309"/>
      <c r="E14" s="65" t="s">
        <v>87</v>
      </c>
      <c r="F14" s="41"/>
      <c r="G14" s="26"/>
      <c r="H14" s="26"/>
      <c r="I14" s="26"/>
      <c r="J14" s="41"/>
      <c r="K14" s="41"/>
      <c r="L14" s="41"/>
      <c r="M14" s="41"/>
      <c r="N14" s="41"/>
      <c r="O14" s="41"/>
      <c r="P14" s="41"/>
      <c r="Q14" s="12"/>
      <c r="R14" s="12"/>
    </row>
    <row r="15" spans="1:18" s="122" customFormat="1" ht="13.9" customHeight="1" thickBot="1" x14ac:dyDescent="0.3">
      <c r="A15" s="67" t="s">
        <v>151</v>
      </c>
      <c r="B15" s="68"/>
      <c r="C15" s="194" t="s">
        <v>152</v>
      </c>
      <c r="D15" s="194" t="s">
        <v>153</v>
      </c>
      <c r="E15" s="67"/>
      <c r="F15" s="41"/>
      <c r="G15" s="41"/>
      <c r="H15" s="41"/>
      <c r="I15" s="41"/>
      <c r="J15" s="41"/>
      <c r="K15" s="41"/>
      <c r="L15" s="41"/>
      <c r="M15" s="41"/>
      <c r="N15" s="41"/>
      <c r="O15" s="41"/>
      <c r="P15" s="41"/>
      <c r="Q15" s="114"/>
      <c r="R15" s="114"/>
    </row>
    <row r="16" spans="1:18" s="122" customFormat="1" ht="13.9" customHeight="1" x14ac:dyDescent="0.25">
      <c r="A16" s="41" t="s">
        <v>74</v>
      </c>
      <c r="B16" s="282">
        <v>56</v>
      </c>
      <c r="C16" s="282">
        <v>6806621.5999999996</v>
      </c>
      <c r="D16" s="282">
        <v>6729745.1100000003</v>
      </c>
      <c r="E16" s="70">
        <f t="shared" ref="E16:E22" si="1">IF(D16=0,0,((C16-D16)/D16))</f>
        <v>1.1423388069447891E-2</v>
      </c>
      <c r="F16" s="41"/>
      <c r="G16" s="41"/>
      <c r="H16" s="41"/>
      <c r="I16" s="41"/>
      <c r="J16" s="41"/>
      <c r="K16" s="41"/>
      <c r="L16" s="41"/>
      <c r="M16" s="41"/>
      <c r="N16" s="41"/>
      <c r="O16" s="41"/>
      <c r="P16" s="41"/>
      <c r="Q16" s="114"/>
      <c r="R16" s="114"/>
    </row>
    <row r="17" spans="1:18" s="122" customFormat="1" ht="13.9" customHeight="1" x14ac:dyDescent="0.25">
      <c r="A17" s="60" t="s">
        <v>75</v>
      </c>
      <c r="B17" s="282">
        <v>49</v>
      </c>
      <c r="C17" s="282">
        <v>5102086.32</v>
      </c>
      <c r="D17" s="282">
        <v>5028836.2699999996</v>
      </c>
      <c r="E17" s="72">
        <f t="shared" si="1"/>
        <v>1.4566004154277378E-2</v>
      </c>
      <c r="F17" s="41"/>
      <c r="G17" s="41"/>
      <c r="H17" s="41"/>
      <c r="I17" s="41"/>
      <c r="J17" s="41"/>
      <c r="K17" s="41"/>
      <c r="L17" s="41"/>
      <c r="M17" s="41"/>
      <c r="N17" s="41"/>
      <c r="O17" s="41"/>
      <c r="P17" s="41"/>
      <c r="Q17" s="114"/>
      <c r="R17" s="114"/>
    </row>
    <row r="18" spans="1:18" s="122" customFormat="1" ht="13.9" customHeight="1" x14ac:dyDescent="0.25">
      <c r="A18" s="60" t="s">
        <v>76</v>
      </c>
      <c r="B18" s="282">
        <v>46</v>
      </c>
      <c r="C18" s="282">
        <v>3955409.85</v>
      </c>
      <c r="D18" s="282">
        <v>3960770.87</v>
      </c>
      <c r="E18" s="72">
        <f t="shared" si="1"/>
        <v>-1.3535294456455186E-3</v>
      </c>
      <c r="F18" s="41"/>
      <c r="G18" s="41"/>
      <c r="H18" s="41"/>
      <c r="I18" s="41"/>
      <c r="J18" s="41"/>
      <c r="K18" s="41"/>
      <c r="L18" s="41"/>
      <c r="M18" s="41"/>
      <c r="N18" s="41"/>
      <c r="O18" s="41"/>
      <c r="P18" s="41"/>
      <c r="Q18" s="114"/>
      <c r="R18" s="114"/>
    </row>
    <row r="19" spans="1:18" s="122" customFormat="1" ht="13.9" customHeight="1" x14ac:dyDescent="0.25">
      <c r="A19" s="60" t="s">
        <v>77</v>
      </c>
      <c r="B19" s="282">
        <v>25</v>
      </c>
      <c r="C19" s="282">
        <v>2026685.52</v>
      </c>
      <c r="D19" s="282">
        <v>1995643.42</v>
      </c>
      <c r="E19" s="72">
        <f t="shared" si="1"/>
        <v>1.5554933155342999E-2</v>
      </c>
      <c r="F19" s="41"/>
      <c r="G19" s="41"/>
      <c r="H19" s="41"/>
      <c r="I19" s="41"/>
      <c r="J19" s="41"/>
      <c r="K19" s="41"/>
      <c r="L19" s="41"/>
      <c r="M19" s="41"/>
      <c r="N19" s="41"/>
      <c r="O19" s="41"/>
      <c r="P19" s="41"/>
      <c r="Q19" s="114"/>
      <c r="R19" s="114"/>
    </row>
    <row r="20" spans="1:18" s="122" customFormat="1" ht="13.9" customHeight="1" x14ac:dyDescent="0.25">
      <c r="A20" s="60" t="s">
        <v>78</v>
      </c>
      <c r="B20" s="71"/>
      <c r="C20" s="69"/>
      <c r="D20" s="69"/>
      <c r="E20" s="72">
        <f t="shared" si="1"/>
        <v>0</v>
      </c>
      <c r="F20" s="41"/>
      <c r="G20" s="41"/>
      <c r="H20" s="41"/>
      <c r="I20" s="41"/>
      <c r="J20" s="41"/>
      <c r="K20" s="41"/>
      <c r="L20" s="41"/>
      <c r="M20" s="41"/>
      <c r="N20" s="41"/>
      <c r="O20" s="41"/>
      <c r="P20" s="41"/>
      <c r="Q20" s="114"/>
      <c r="R20" s="114"/>
    </row>
    <row r="21" spans="1:18" s="122" customFormat="1" ht="13.9" customHeight="1" x14ac:dyDescent="0.25">
      <c r="A21" s="60" t="s">
        <v>79</v>
      </c>
      <c r="B21" s="71"/>
      <c r="C21" s="52"/>
      <c r="D21" s="52"/>
      <c r="E21" s="72">
        <f t="shared" si="1"/>
        <v>0</v>
      </c>
      <c r="F21" s="41"/>
      <c r="G21" s="41"/>
      <c r="H21" s="41"/>
      <c r="I21" s="41"/>
      <c r="J21" s="41"/>
      <c r="K21" s="41"/>
      <c r="L21" s="41"/>
      <c r="M21" s="41"/>
      <c r="N21" s="41"/>
      <c r="O21" s="41"/>
      <c r="P21" s="41"/>
      <c r="Q21" s="114"/>
      <c r="R21" s="114"/>
    </row>
    <row r="22" spans="1:18" s="122" customFormat="1" ht="13.15" customHeight="1" thickBot="1" x14ac:dyDescent="0.3">
      <c r="A22" s="75" t="s">
        <v>80</v>
      </c>
      <c r="B22" s="275">
        <f>SUM(B16:B21)</f>
        <v>176</v>
      </c>
      <c r="C22" s="274">
        <f>SUM(C16:C21)</f>
        <v>17890803.289999999</v>
      </c>
      <c r="D22" s="274">
        <f>SUM(D16:D21)</f>
        <v>17714995.670000002</v>
      </c>
      <c r="E22" s="73">
        <f t="shared" si="1"/>
        <v>9.9242259651084238E-3</v>
      </c>
      <c r="F22" s="41"/>
      <c r="G22" s="41"/>
      <c r="H22" s="41"/>
      <c r="I22" s="41"/>
      <c r="J22" s="41"/>
      <c r="K22" s="41"/>
      <c r="L22" s="41"/>
      <c r="M22" s="41"/>
      <c r="N22" s="41"/>
      <c r="O22" s="41"/>
      <c r="P22" s="41"/>
      <c r="Q22" s="114"/>
      <c r="R22" s="114"/>
    </row>
    <row r="23" spans="1:18" s="122" customFormat="1" ht="13.15" customHeight="1" thickBot="1" x14ac:dyDescent="0.3">
      <c r="A23" s="61" t="s">
        <v>88</v>
      </c>
      <c r="B23" s="76"/>
      <c r="C23" s="62"/>
      <c r="D23" s="62"/>
      <c r="E23" s="62"/>
      <c r="F23" s="41"/>
      <c r="G23" s="41"/>
      <c r="H23" s="41"/>
      <c r="I23" s="41"/>
      <c r="J23" s="41"/>
      <c r="K23" s="41"/>
      <c r="L23" s="41"/>
      <c r="M23" s="41"/>
      <c r="N23" s="41"/>
      <c r="O23" s="41"/>
      <c r="P23" s="41"/>
      <c r="Q23" s="114"/>
      <c r="R23" s="114"/>
    </row>
    <row r="24" spans="1:18" s="122" customFormat="1" ht="13.9" customHeight="1" x14ac:dyDescent="0.25">
      <c r="A24" s="65" t="s">
        <v>67</v>
      </c>
      <c r="B24" s="66" t="s">
        <v>85</v>
      </c>
      <c r="C24" s="309" t="s">
        <v>86</v>
      </c>
      <c r="D24" s="309"/>
      <c r="E24" s="65" t="s">
        <v>87</v>
      </c>
      <c r="F24" s="41"/>
      <c r="G24" s="41"/>
      <c r="H24" s="41"/>
      <c r="I24" s="41"/>
      <c r="J24" s="41"/>
      <c r="K24" s="41"/>
      <c r="L24" s="41"/>
      <c r="M24" s="41"/>
      <c r="N24" s="41"/>
      <c r="O24" s="41"/>
      <c r="P24" s="41"/>
      <c r="Q24" s="114"/>
      <c r="R24" s="114"/>
    </row>
    <row r="25" spans="1:18" s="122" customFormat="1" ht="13.9" customHeight="1" thickBot="1" x14ac:dyDescent="0.3">
      <c r="A25" s="67" t="s">
        <v>151</v>
      </c>
      <c r="B25" s="64"/>
      <c r="C25" s="194" t="s">
        <v>152</v>
      </c>
      <c r="D25" s="194" t="s">
        <v>153</v>
      </c>
      <c r="E25" s="67"/>
      <c r="F25" s="41"/>
      <c r="G25" s="41"/>
      <c r="H25" s="41"/>
      <c r="I25" s="41"/>
      <c r="J25" s="41"/>
      <c r="K25" s="41"/>
      <c r="L25" s="41"/>
      <c r="M25" s="41"/>
      <c r="N25" s="41"/>
      <c r="O25" s="41"/>
      <c r="P25" s="41"/>
      <c r="Q25" s="114"/>
      <c r="R25" s="114"/>
    </row>
    <row r="26" spans="1:18" s="122" customFormat="1" ht="13.9" customHeight="1" x14ac:dyDescent="0.25">
      <c r="A26" s="51" t="s">
        <v>74</v>
      </c>
      <c r="B26" s="276">
        <f t="shared" ref="B26:B31" si="2">B6+B16</f>
        <v>150</v>
      </c>
      <c r="C26" s="277">
        <f>C6+(C16*'Form 1'!$K$21)</f>
        <v>15578373.316351261</v>
      </c>
      <c r="D26" s="278">
        <f>D6+(D16*'Form 1'!$K$21)</f>
        <v>15419404.769987764</v>
      </c>
      <c r="E26" s="70">
        <f t="shared" ref="E26:E32" si="3">IF(D26=0,0,((C26-D26)/D26))</f>
        <v>1.0309642216080387E-2</v>
      </c>
      <c r="F26" s="41"/>
      <c r="G26" s="41"/>
      <c r="H26" s="41"/>
      <c r="I26" s="41"/>
      <c r="J26" s="41"/>
      <c r="K26" s="41"/>
      <c r="L26" s="41"/>
      <c r="M26" s="41"/>
      <c r="N26" s="41"/>
      <c r="O26" s="41"/>
      <c r="P26" s="41"/>
      <c r="Q26" s="114"/>
      <c r="R26" s="114"/>
    </row>
    <row r="27" spans="1:18" s="122" customFormat="1" ht="13.9" customHeight="1" x14ac:dyDescent="0.25">
      <c r="A27" s="118" t="s">
        <v>75</v>
      </c>
      <c r="B27" s="279">
        <f t="shared" si="2"/>
        <v>144</v>
      </c>
      <c r="C27" s="280">
        <f>C7+(C17*'Form 1'!$K$21)</f>
        <v>11735227.901808906</v>
      </c>
      <c r="D27" s="280">
        <f>D7+(D17*'Form 1'!$K$21)</f>
        <v>11554284.312718129</v>
      </c>
      <c r="E27" s="72">
        <f t="shared" si="3"/>
        <v>1.5660302636971449E-2</v>
      </c>
      <c r="F27" s="41"/>
      <c r="G27" s="41"/>
      <c r="H27" s="41"/>
      <c r="I27" s="41"/>
      <c r="J27" s="41"/>
      <c r="K27" s="41"/>
      <c r="L27" s="41"/>
      <c r="M27" s="41"/>
      <c r="N27" s="41"/>
      <c r="O27" s="41"/>
      <c r="P27" s="41"/>
      <c r="Q27" s="114"/>
      <c r="R27" s="114"/>
    </row>
    <row r="28" spans="1:18" s="122" customFormat="1" ht="13.9" customHeight="1" x14ac:dyDescent="0.25">
      <c r="A28" s="118" t="s">
        <v>76</v>
      </c>
      <c r="B28" s="276">
        <f t="shared" si="2"/>
        <v>134</v>
      </c>
      <c r="C28" s="280">
        <f>C8+(C18*'Form 1'!$K$21)</f>
        <v>9324750.4227200821</v>
      </c>
      <c r="D28" s="278">
        <f>D8+(D18*'Form 1'!$K$21)</f>
        <v>9243156.0918109808</v>
      </c>
      <c r="E28" s="72">
        <f t="shared" si="3"/>
        <v>8.8275400846460003E-3</v>
      </c>
      <c r="F28" s="41"/>
      <c r="G28" s="41"/>
      <c r="H28" s="41"/>
      <c r="I28" s="41"/>
      <c r="J28" s="41"/>
      <c r="K28" s="41"/>
      <c r="L28" s="41"/>
      <c r="M28" s="41"/>
      <c r="N28" s="41"/>
      <c r="O28" s="41"/>
      <c r="P28" s="41"/>
      <c r="Q28" s="114"/>
      <c r="R28" s="114"/>
    </row>
    <row r="29" spans="1:18" s="122" customFormat="1" ht="13.9" customHeight="1" x14ac:dyDescent="0.25">
      <c r="A29" s="118" t="s">
        <v>77</v>
      </c>
      <c r="B29" s="279">
        <f t="shared" si="2"/>
        <v>64</v>
      </c>
      <c r="C29" s="280">
        <f>C9+(C19*'Form 1'!$K$21)</f>
        <v>3982373.2336326791</v>
      </c>
      <c r="D29" s="280">
        <f>D9+(D19*'Form 1'!$K$21)</f>
        <v>3919144.2218145533</v>
      </c>
      <c r="E29" s="72">
        <f t="shared" si="3"/>
        <v>1.6133372042341169E-2</v>
      </c>
      <c r="F29" s="41"/>
      <c r="G29" s="41"/>
      <c r="H29" s="41"/>
      <c r="I29" s="41"/>
      <c r="J29" s="41"/>
      <c r="K29" s="41"/>
      <c r="L29" s="41"/>
      <c r="M29" s="41"/>
      <c r="N29" s="41"/>
      <c r="O29" s="41"/>
      <c r="P29" s="41"/>
      <c r="Q29" s="114"/>
      <c r="R29" s="114"/>
    </row>
    <row r="30" spans="1:18" s="122" customFormat="1" ht="13.9" customHeight="1" x14ac:dyDescent="0.25">
      <c r="A30" s="118" t="s">
        <v>78</v>
      </c>
      <c r="B30" s="276">
        <f t="shared" si="2"/>
        <v>0</v>
      </c>
      <c r="C30" s="280">
        <f>C10+(C20*'Form 1'!$K$21)</f>
        <v>0</v>
      </c>
      <c r="D30" s="278">
        <f>D10+(D20*'Form 1'!$K$21)</f>
        <v>0</v>
      </c>
      <c r="E30" s="72">
        <f t="shared" si="3"/>
        <v>0</v>
      </c>
      <c r="F30" s="41"/>
      <c r="G30" s="41"/>
      <c r="H30" s="41"/>
      <c r="I30" s="41"/>
      <c r="J30" s="41"/>
      <c r="K30" s="41"/>
      <c r="L30" s="41"/>
      <c r="M30" s="41"/>
      <c r="N30" s="41"/>
      <c r="O30" s="41"/>
      <c r="P30" s="41"/>
      <c r="Q30" s="114"/>
      <c r="R30" s="114"/>
    </row>
    <row r="31" spans="1:18" s="122" customFormat="1" ht="13.9" customHeight="1" x14ac:dyDescent="0.25">
      <c r="A31" s="118" t="s">
        <v>79</v>
      </c>
      <c r="B31" s="279">
        <f t="shared" si="2"/>
        <v>0</v>
      </c>
      <c r="C31" s="280">
        <f>C11+(C21*'Form 1'!$K$21)</f>
        <v>0</v>
      </c>
      <c r="D31" s="280">
        <f>D11+(D21*'Form 1'!$K$21)</f>
        <v>0</v>
      </c>
      <c r="E31" s="72">
        <f t="shared" si="3"/>
        <v>0</v>
      </c>
      <c r="F31" s="41"/>
      <c r="G31" s="41"/>
      <c r="H31" s="41"/>
      <c r="I31" s="41"/>
      <c r="J31" s="41"/>
      <c r="K31" s="41"/>
      <c r="L31" s="41"/>
      <c r="M31" s="41"/>
      <c r="N31" s="41"/>
      <c r="O31" s="41"/>
      <c r="P31" s="41"/>
      <c r="Q31" s="114"/>
      <c r="R31" s="114"/>
    </row>
    <row r="32" spans="1:18" s="122" customFormat="1" ht="17.25" customHeight="1" thickBot="1" x14ac:dyDescent="0.3">
      <c r="A32" s="49" t="s">
        <v>80</v>
      </c>
      <c r="B32" s="273">
        <f>SUM(B26:B31)</f>
        <v>492</v>
      </c>
      <c r="C32" s="281">
        <f>C12+(C22*'Form 1'!$K$21)</f>
        <v>40620724.874512926</v>
      </c>
      <c r="D32" s="274">
        <f>SUM(D26:D31)</f>
        <v>40135989.396331422</v>
      </c>
      <c r="E32" s="73">
        <f t="shared" si="3"/>
        <v>1.2077327243509047E-2</v>
      </c>
      <c r="F32" s="41"/>
      <c r="G32" s="41"/>
      <c r="H32" s="41"/>
      <c r="I32" s="41"/>
      <c r="J32" s="41"/>
      <c r="K32" s="41"/>
      <c r="L32" s="41"/>
      <c r="M32" s="41"/>
      <c r="N32" s="41"/>
      <c r="O32" s="41"/>
      <c r="P32" s="41"/>
      <c r="Q32" s="114"/>
      <c r="R32" s="114"/>
    </row>
    <row r="33" spans="1:18" s="122" customFormat="1" ht="13.9" customHeight="1" x14ac:dyDescent="0.25">
      <c r="A33" s="41"/>
      <c r="B33" s="41"/>
      <c r="C33" s="41"/>
      <c r="D33" s="41"/>
      <c r="E33" s="41"/>
      <c r="F33" s="41"/>
      <c r="G33" s="41"/>
      <c r="H33" s="41"/>
      <c r="I33" s="41"/>
      <c r="J33" s="41"/>
      <c r="K33" s="41"/>
      <c r="L33" s="41"/>
      <c r="M33" s="41"/>
      <c r="N33" s="41"/>
      <c r="O33" s="41"/>
      <c r="P33" s="41"/>
      <c r="Q33" s="114"/>
      <c r="R33" s="114"/>
    </row>
    <row r="34" spans="1:18" x14ac:dyDescent="0.25">
      <c r="A34" s="207" t="s">
        <v>197</v>
      </c>
      <c r="B34" s="41"/>
      <c r="C34" s="41"/>
      <c r="D34" s="41"/>
      <c r="E34" s="41"/>
      <c r="F34" s="41"/>
      <c r="G34" s="41"/>
      <c r="H34" s="41"/>
      <c r="I34" s="41"/>
      <c r="J34" s="41"/>
      <c r="K34" s="41"/>
      <c r="L34" s="41"/>
      <c r="M34" s="41"/>
      <c r="N34" s="41"/>
      <c r="O34" s="41"/>
      <c r="P34" s="41"/>
    </row>
    <row r="35" spans="1:18" x14ac:dyDescent="0.25">
      <c r="A35" s="245" t="s">
        <v>198</v>
      </c>
    </row>
  </sheetData>
  <sheetProtection algorithmName="SHA-512" hashValue="IOsCXdwo0uvtyCTKciSl7mDlWPJ7+LKQpQms6fxDNTI/zw/uzFMwoHTCH3Yq1K9mSVV05i1E/N1Y91RmV1zPGw==" saltValue="EmZrUqZXz/wFndkjVpmt2A==" spinCount="100000" sheet="1" objects="1" scenarios="1"/>
  <mergeCells count="6">
    <mergeCell ref="F1:G1"/>
    <mergeCell ref="C24:D24"/>
    <mergeCell ref="B1:D1"/>
    <mergeCell ref="A2:E2"/>
    <mergeCell ref="C4:D4"/>
    <mergeCell ref="C14:D14"/>
  </mergeCells>
  <hyperlinks>
    <hyperlink ref="F2" r:id="rId1" location="form4"/>
    <hyperlink ref="A35" r:id="rId2" location="form4"/>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activeCell="E14" sqref="E14"/>
    </sheetView>
  </sheetViews>
  <sheetFormatPr defaultColWidth="8.7109375" defaultRowHeight="15" x14ac:dyDescent="0.25"/>
  <cols>
    <col min="1" max="1" width="32.85546875" bestFit="1" customWidth="1"/>
    <col min="2" max="2" width="18" customWidth="1"/>
    <col min="3" max="3" width="14.7109375" customWidth="1"/>
    <col min="8" max="8" width="16.140625" customWidth="1"/>
  </cols>
  <sheetData>
    <row r="1" spans="1:19" s="122" customFormat="1" ht="48.75" customHeight="1" thickBot="1" x14ac:dyDescent="0.3">
      <c r="A1" s="312" t="s">
        <v>154</v>
      </c>
      <c r="B1" s="312"/>
      <c r="C1" s="312"/>
      <c r="D1" s="312"/>
      <c r="E1" s="312"/>
      <c r="F1" s="312"/>
      <c r="G1" s="312"/>
      <c r="H1" s="312"/>
      <c r="I1" s="312"/>
      <c r="J1" s="211" t="s">
        <v>1</v>
      </c>
      <c r="K1" s="211" t="s">
        <v>1</v>
      </c>
      <c r="L1" s="211" t="s">
        <v>1</v>
      </c>
      <c r="M1" s="211" t="s">
        <v>1</v>
      </c>
      <c r="N1" s="211" t="s">
        <v>1</v>
      </c>
      <c r="O1" s="211" t="s">
        <v>1</v>
      </c>
      <c r="P1" s="211" t="s">
        <v>1</v>
      </c>
      <c r="Q1" s="211" t="s">
        <v>1</v>
      </c>
      <c r="R1" s="211" t="s">
        <v>1</v>
      </c>
      <c r="S1" s="211"/>
    </row>
    <row r="2" spans="1:19" s="122" customFormat="1" ht="26.25" customHeight="1" thickBot="1" x14ac:dyDescent="0.3">
      <c r="A2" s="211" t="s">
        <v>1</v>
      </c>
      <c r="B2" s="211"/>
      <c r="C2" s="211"/>
      <c r="D2" s="211"/>
      <c r="E2" s="211"/>
      <c r="F2" s="211"/>
      <c r="G2" s="298" t="s">
        <v>199</v>
      </c>
      <c r="H2" s="299"/>
      <c r="I2" s="249"/>
      <c r="J2" s="130"/>
      <c r="K2" s="130"/>
      <c r="L2" s="211"/>
      <c r="M2" s="211"/>
      <c r="N2" s="211"/>
      <c r="O2" s="211"/>
      <c r="P2" s="211"/>
      <c r="Q2" s="211"/>
      <c r="R2" s="211"/>
      <c r="S2" s="211"/>
    </row>
    <row r="3" spans="1:19" s="122" customFormat="1" ht="21" customHeight="1" x14ac:dyDescent="0.25">
      <c r="A3" s="203" t="s">
        <v>89</v>
      </c>
      <c r="B3" s="140"/>
      <c r="C3" s="137"/>
      <c r="D3" s="137"/>
      <c r="E3" s="137"/>
      <c r="F3" s="137"/>
      <c r="G3" s="245" t="s">
        <v>200</v>
      </c>
      <c r="H3" s="243"/>
      <c r="I3" s="238"/>
      <c r="J3" s="250"/>
      <c r="K3" s="250"/>
      <c r="L3" s="211"/>
      <c r="M3" s="211"/>
      <c r="N3" s="211"/>
      <c r="O3" s="211"/>
      <c r="P3" s="211"/>
      <c r="Q3" s="211"/>
      <c r="R3" s="211"/>
      <c r="S3" s="211"/>
    </row>
    <row r="4" spans="1:19" s="122" customFormat="1" ht="25.5" customHeight="1" x14ac:dyDescent="0.25">
      <c r="A4" s="313" t="s">
        <v>90</v>
      </c>
      <c r="B4" s="313"/>
      <c r="C4" s="313"/>
      <c r="D4" s="313"/>
      <c r="E4" s="313"/>
      <c r="F4" s="313"/>
      <c r="G4" s="137"/>
      <c r="H4" s="137"/>
      <c r="I4" s="211"/>
      <c r="J4" s="211"/>
      <c r="K4" s="211"/>
      <c r="L4" s="211"/>
      <c r="M4" s="211"/>
      <c r="N4" s="211"/>
      <c r="O4" s="211"/>
      <c r="P4" s="211"/>
      <c r="Q4" s="211"/>
      <c r="R4" s="211"/>
      <c r="S4" s="211"/>
    </row>
    <row r="5" spans="1:19" s="122" customFormat="1" ht="18" customHeight="1" x14ac:dyDescent="0.25">
      <c r="A5" s="130"/>
      <c r="B5" s="130"/>
      <c r="C5" s="130"/>
      <c r="D5" s="130"/>
      <c r="E5" s="130"/>
      <c r="F5" s="130"/>
      <c r="G5" s="130"/>
      <c r="H5" s="130"/>
      <c r="I5" s="211"/>
      <c r="J5" s="211"/>
      <c r="K5" s="211"/>
      <c r="L5" s="211"/>
      <c r="M5" s="211"/>
      <c r="N5" s="211"/>
      <c r="O5" s="211"/>
      <c r="P5" s="211"/>
      <c r="Q5" s="211"/>
      <c r="R5" s="211"/>
      <c r="S5" s="211"/>
    </row>
    <row r="6" spans="1:19" s="122" customFormat="1" ht="18" customHeight="1" thickBot="1" x14ac:dyDescent="0.3">
      <c r="A6" s="141"/>
      <c r="B6" s="142" t="s">
        <v>91</v>
      </c>
      <c r="C6" s="142" t="s">
        <v>92</v>
      </c>
      <c r="D6" s="130"/>
      <c r="E6" s="130"/>
      <c r="F6" s="130"/>
      <c r="G6" s="130"/>
      <c r="H6" s="130"/>
      <c r="I6" s="211"/>
      <c r="J6" s="211"/>
      <c r="K6" s="211"/>
      <c r="L6" s="211"/>
      <c r="M6" s="211"/>
      <c r="N6" s="211"/>
      <c r="O6" s="211"/>
      <c r="P6" s="211"/>
      <c r="Q6" s="211"/>
      <c r="R6" s="211"/>
      <c r="S6" s="211"/>
    </row>
    <row r="7" spans="1:19" s="122" customFormat="1" ht="18" customHeight="1" x14ac:dyDescent="0.25">
      <c r="A7" s="202" t="s">
        <v>93</v>
      </c>
      <c r="B7" s="77">
        <v>419650</v>
      </c>
      <c r="C7" s="78"/>
      <c r="D7" s="130"/>
      <c r="E7" s="130"/>
      <c r="F7" s="130"/>
      <c r="G7" s="130"/>
      <c r="H7" s="130"/>
      <c r="I7" s="211"/>
      <c r="J7" s="211"/>
      <c r="K7" s="211"/>
      <c r="L7" s="211"/>
      <c r="M7" s="211"/>
      <c r="N7" s="211"/>
      <c r="O7" s="211"/>
      <c r="P7" s="211"/>
      <c r="Q7" s="211"/>
      <c r="R7" s="211"/>
      <c r="S7" s="211"/>
    </row>
    <row r="8" spans="1:19" s="122" customFormat="1" ht="18" customHeight="1" x14ac:dyDescent="0.25">
      <c r="A8" s="202" t="s">
        <v>94</v>
      </c>
      <c r="B8" s="79">
        <v>277750</v>
      </c>
      <c r="C8" s="80"/>
      <c r="D8" s="130"/>
      <c r="E8" s="130"/>
      <c r="F8" s="130"/>
      <c r="G8" s="130"/>
      <c r="H8" s="130"/>
      <c r="I8" s="211"/>
      <c r="J8" s="211"/>
      <c r="K8" s="211"/>
      <c r="L8" s="211"/>
      <c r="M8" s="211"/>
      <c r="N8" s="211"/>
      <c r="O8" s="211"/>
      <c r="P8" s="211"/>
      <c r="Q8" s="211"/>
      <c r="R8" s="211"/>
      <c r="S8" s="211"/>
    </row>
    <row r="9" spans="1:19" s="122" customFormat="1" ht="18" customHeight="1" x14ac:dyDescent="0.25">
      <c r="A9" s="202" t="s">
        <v>95</v>
      </c>
      <c r="B9" s="79">
        <v>225000</v>
      </c>
      <c r="C9" s="80"/>
      <c r="D9" s="130"/>
      <c r="E9" s="130"/>
      <c r="F9" s="130"/>
      <c r="G9" s="130"/>
      <c r="H9" s="130"/>
      <c r="I9" s="211"/>
      <c r="J9" s="211"/>
      <c r="K9" s="211"/>
      <c r="L9" s="211"/>
      <c r="M9" s="211"/>
      <c r="N9" s="211"/>
      <c r="O9" s="211"/>
      <c r="P9" s="211"/>
      <c r="Q9" s="211"/>
      <c r="R9" s="211"/>
      <c r="S9" s="211"/>
    </row>
    <row r="10" spans="1:19" s="122" customFormat="1" ht="18" customHeight="1" x14ac:dyDescent="0.25">
      <c r="A10" s="202" t="s">
        <v>96</v>
      </c>
      <c r="B10" s="79">
        <v>238096.36</v>
      </c>
      <c r="C10" s="80">
        <v>11000</v>
      </c>
      <c r="D10" s="130"/>
      <c r="E10" s="130"/>
      <c r="F10" s="130"/>
      <c r="G10" s="130"/>
      <c r="H10" s="130"/>
      <c r="I10" s="211"/>
      <c r="J10" s="211"/>
      <c r="K10" s="211"/>
      <c r="L10" s="211"/>
      <c r="M10" s="211"/>
      <c r="N10" s="211"/>
      <c r="O10" s="211"/>
      <c r="P10" s="211"/>
      <c r="Q10" s="211"/>
      <c r="R10" s="211"/>
      <c r="S10" s="211"/>
    </row>
    <row r="11" spans="1:19" s="122" customFormat="1" ht="18" customHeight="1" x14ac:dyDescent="0.25">
      <c r="A11" s="202" t="s">
        <v>97</v>
      </c>
      <c r="B11" s="79">
        <v>225000</v>
      </c>
      <c r="C11" s="80"/>
      <c r="D11" s="130"/>
      <c r="E11" s="130"/>
      <c r="F11" s="130"/>
      <c r="G11" s="130"/>
      <c r="H11" s="130"/>
      <c r="I11" s="211"/>
      <c r="J11" s="211"/>
      <c r="K11" s="211"/>
      <c r="L11" s="211"/>
      <c r="M11" s="211"/>
      <c r="N11" s="211"/>
      <c r="O11" s="211"/>
      <c r="P11" s="211"/>
      <c r="Q11" s="211"/>
      <c r="R11" s="211"/>
      <c r="S11" s="211"/>
    </row>
    <row r="12" spans="1:19" s="122" customFormat="1" ht="18" customHeight="1" x14ac:dyDescent="0.25">
      <c r="A12" s="202" t="s">
        <v>98</v>
      </c>
      <c r="B12" s="79">
        <v>207000</v>
      </c>
      <c r="C12" s="80"/>
      <c r="D12" s="130"/>
      <c r="E12" s="130"/>
      <c r="F12" s="130"/>
      <c r="G12" s="130"/>
      <c r="H12" s="130"/>
      <c r="I12" s="211"/>
      <c r="J12" s="211"/>
      <c r="K12" s="211"/>
      <c r="L12" s="211"/>
      <c r="M12" s="211"/>
      <c r="N12" s="211"/>
      <c r="O12" s="211"/>
      <c r="P12" s="211"/>
      <c r="Q12" s="211"/>
      <c r="R12" s="211"/>
      <c r="S12" s="211"/>
    </row>
    <row r="13" spans="1:19" s="122" customFormat="1" ht="18" customHeight="1" x14ac:dyDescent="0.25">
      <c r="A13" s="202" t="s">
        <v>99</v>
      </c>
      <c r="B13" s="79">
        <v>60000</v>
      </c>
      <c r="C13" s="80"/>
      <c r="D13" s="130"/>
      <c r="E13" s="130"/>
      <c r="F13" s="130"/>
      <c r="G13" s="130"/>
      <c r="H13" s="130"/>
      <c r="I13" s="211"/>
      <c r="J13" s="211"/>
      <c r="K13" s="211"/>
      <c r="L13" s="211"/>
      <c r="M13" s="211"/>
      <c r="N13" s="211"/>
      <c r="O13" s="211"/>
      <c r="P13" s="211"/>
      <c r="Q13" s="211"/>
      <c r="R13" s="211"/>
      <c r="S13" s="211"/>
    </row>
    <row r="14" spans="1:19" s="122" customFormat="1" ht="18" customHeight="1" thickBot="1" x14ac:dyDescent="0.3">
      <c r="A14" s="202" t="s">
        <v>100</v>
      </c>
      <c r="B14" s="81">
        <v>200000</v>
      </c>
      <c r="C14" s="82"/>
      <c r="D14" s="130"/>
      <c r="E14" s="130"/>
      <c r="F14" s="130"/>
      <c r="G14" s="130"/>
      <c r="H14" s="130"/>
      <c r="I14" s="211"/>
      <c r="J14" s="211"/>
      <c r="K14" s="211"/>
      <c r="L14" s="211"/>
      <c r="M14" s="211"/>
      <c r="N14" s="211"/>
      <c r="O14" s="211"/>
      <c r="P14" s="211"/>
      <c r="Q14" s="211"/>
      <c r="R14" s="211"/>
      <c r="S14" s="211"/>
    </row>
    <row r="15" spans="1:19" ht="15.75" x14ac:dyDescent="0.25">
      <c r="A15" s="130"/>
      <c r="B15" s="130"/>
      <c r="C15" s="130"/>
      <c r="D15" s="130"/>
      <c r="E15" s="130"/>
      <c r="F15" s="130"/>
      <c r="G15" s="130"/>
      <c r="H15" s="130"/>
      <c r="I15" s="211"/>
      <c r="J15" s="211"/>
      <c r="K15" s="211"/>
      <c r="L15" s="211"/>
      <c r="M15" s="211"/>
      <c r="N15" s="211"/>
      <c r="O15" s="211"/>
      <c r="P15" s="211"/>
      <c r="Q15" s="211"/>
      <c r="R15" s="211"/>
      <c r="S15" s="211"/>
    </row>
    <row r="16" spans="1:19" ht="15.75" x14ac:dyDescent="0.25">
      <c r="A16" s="207"/>
      <c r="B16" s="130"/>
      <c r="C16" s="130"/>
      <c r="D16" s="130"/>
      <c r="E16" s="130"/>
      <c r="F16" s="130"/>
      <c r="G16" s="130"/>
      <c r="H16" s="130"/>
      <c r="I16" s="211"/>
      <c r="J16" s="211"/>
      <c r="K16" s="211"/>
      <c r="L16" s="211"/>
      <c r="M16" s="211"/>
      <c r="N16" s="211"/>
      <c r="O16" s="211"/>
      <c r="P16" s="211"/>
      <c r="Q16" s="211"/>
      <c r="R16" s="211"/>
      <c r="S16" s="211"/>
    </row>
    <row r="17" spans="1:19" ht="15.75" x14ac:dyDescent="0.25">
      <c r="A17" s="130"/>
      <c r="B17" s="130"/>
      <c r="C17" s="130"/>
      <c r="D17" s="130"/>
      <c r="E17" s="130"/>
      <c r="F17" s="130"/>
      <c r="G17" s="130"/>
      <c r="H17" s="130"/>
      <c r="I17" s="211"/>
      <c r="J17" s="211"/>
      <c r="K17" s="211"/>
      <c r="L17" s="211"/>
      <c r="M17" s="211"/>
      <c r="N17" s="211"/>
      <c r="O17" s="211"/>
      <c r="P17" s="211"/>
      <c r="Q17" s="211"/>
      <c r="R17" s="211"/>
      <c r="S17" s="211"/>
    </row>
    <row r="18" spans="1:19" ht="15.75" x14ac:dyDescent="0.25">
      <c r="A18" s="130"/>
      <c r="B18" s="130"/>
      <c r="C18" s="130"/>
      <c r="D18" s="130"/>
      <c r="E18" s="130"/>
      <c r="F18" s="130"/>
      <c r="G18" s="130"/>
      <c r="H18" s="130"/>
      <c r="I18" s="211"/>
      <c r="J18" s="211"/>
      <c r="K18" s="211"/>
      <c r="L18" s="211"/>
      <c r="M18" s="211"/>
      <c r="N18" s="211"/>
      <c r="O18" s="211"/>
      <c r="P18" s="211"/>
      <c r="Q18" s="211"/>
      <c r="R18" s="211"/>
      <c r="S18" s="211"/>
    </row>
    <row r="19" spans="1:19" ht="15.75" x14ac:dyDescent="0.25">
      <c r="A19" s="130"/>
      <c r="B19" s="130"/>
      <c r="C19" s="130"/>
      <c r="D19" s="130"/>
      <c r="E19" s="130"/>
      <c r="F19" s="130"/>
      <c r="G19" s="130"/>
      <c r="H19" s="130"/>
      <c r="I19" s="211"/>
      <c r="J19" s="211"/>
      <c r="K19" s="211"/>
      <c r="L19" s="211"/>
      <c r="M19" s="211"/>
      <c r="N19" s="211"/>
      <c r="O19" s="211"/>
      <c r="P19" s="211"/>
      <c r="Q19" s="211"/>
      <c r="R19" s="211"/>
      <c r="S19" s="211"/>
    </row>
    <row r="20" spans="1:19" ht="15.75" x14ac:dyDescent="0.25">
      <c r="A20" s="130"/>
      <c r="B20" s="130"/>
      <c r="C20" s="130"/>
      <c r="D20" s="130"/>
      <c r="E20" s="130"/>
      <c r="F20" s="130"/>
      <c r="G20" s="130"/>
      <c r="H20" s="130"/>
      <c r="I20" s="211"/>
      <c r="J20" s="211"/>
      <c r="K20" s="211"/>
      <c r="L20" s="211"/>
      <c r="M20" s="211"/>
      <c r="N20" s="211"/>
      <c r="O20" s="211"/>
      <c r="P20" s="211"/>
      <c r="Q20" s="211"/>
      <c r="R20" s="211"/>
      <c r="S20" s="211"/>
    </row>
    <row r="21" spans="1:19" ht="15.75" x14ac:dyDescent="0.25">
      <c r="A21" s="130"/>
      <c r="B21" s="130"/>
      <c r="C21" s="130"/>
      <c r="D21" s="130"/>
      <c r="E21" s="130"/>
      <c r="F21" s="130"/>
      <c r="G21" s="130"/>
      <c r="H21" s="130"/>
      <c r="I21" s="211"/>
      <c r="J21" s="211"/>
      <c r="K21" s="211"/>
      <c r="L21" s="211"/>
      <c r="M21" s="211"/>
      <c r="N21" s="211"/>
      <c r="O21" s="211"/>
      <c r="P21" s="211"/>
      <c r="Q21" s="211"/>
      <c r="R21" s="211"/>
      <c r="S21" s="211"/>
    </row>
    <row r="22" spans="1:19" ht="15.75" x14ac:dyDescent="0.25">
      <c r="A22" s="130"/>
      <c r="B22" s="130"/>
      <c r="C22" s="130"/>
      <c r="D22" s="130"/>
      <c r="E22" s="130"/>
      <c r="F22" s="130"/>
      <c r="G22" s="130"/>
      <c r="H22" s="130"/>
      <c r="I22" s="211"/>
      <c r="J22" s="211"/>
      <c r="K22" s="211"/>
      <c r="L22" s="211"/>
      <c r="M22" s="211"/>
      <c r="N22" s="211"/>
      <c r="O22" s="211"/>
      <c r="P22" s="211"/>
      <c r="Q22" s="211"/>
      <c r="R22" s="211"/>
      <c r="S22" s="211"/>
    </row>
  </sheetData>
  <sheetProtection algorithmName="SHA-512" hashValue="KAYJSl+48RkTgP7Y8L48SJPvunbr7IvOOjFZFivjcxdFsDPVGD6QKX5wNmbwstB/z+gX+Pf0t9GJ1zEgORXjEQ==" saltValue="RmQvkg+ulOI/U+8aly0v8g==" spinCount="100000" sheet="1" objects="1" scenarios="1"/>
  <mergeCells count="3">
    <mergeCell ref="A1:I1"/>
    <mergeCell ref="A4:F4"/>
    <mergeCell ref="G2:H2"/>
  </mergeCells>
  <dataValidations count="1">
    <dataValidation type="whole" error="Please check this salary information as it is outside the normal range._x000a_" sqref="B7:B14">
      <formula1>65000</formula1>
      <formula2>100000000</formula2>
    </dataValidation>
  </dataValidations>
  <hyperlinks>
    <hyperlink ref="G3" r:id="rId1" location="form5"/>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workbookViewId="0">
      <selection activeCell="F20" sqref="F20"/>
    </sheetView>
  </sheetViews>
  <sheetFormatPr defaultColWidth="8.7109375" defaultRowHeight="15" x14ac:dyDescent="0.25"/>
  <cols>
    <col min="1" max="1" width="38.140625" style="158" customWidth="1"/>
    <col min="2" max="2" width="10.7109375" style="158" customWidth="1"/>
    <col min="3" max="3" width="12.85546875" style="158" customWidth="1"/>
    <col min="4" max="4" width="12.42578125" style="158" customWidth="1"/>
    <col min="5" max="5" width="13.42578125" style="158" customWidth="1"/>
    <col min="6" max="6" width="23.42578125" style="158" customWidth="1"/>
    <col min="7" max="7" width="21.140625" style="158" customWidth="1"/>
    <col min="8" max="8" width="14.28515625" style="158" customWidth="1"/>
    <col min="9" max="16384" width="8.7109375" style="158"/>
  </cols>
  <sheetData>
    <row r="1" spans="1:15" s="156" customFormat="1" ht="55.5" customHeight="1" x14ac:dyDescent="0.25">
      <c r="A1" s="155"/>
      <c r="B1" s="155"/>
      <c r="C1" s="155"/>
      <c r="D1" s="155"/>
      <c r="E1" s="155"/>
      <c r="F1" s="155"/>
      <c r="G1" s="155"/>
      <c r="H1" s="155"/>
      <c r="I1" s="214" t="s">
        <v>157</v>
      </c>
      <c r="J1" s="164"/>
      <c r="K1" s="164"/>
      <c r="L1" s="164"/>
      <c r="M1" s="164"/>
      <c r="N1" s="164"/>
      <c r="O1" s="164"/>
    </row>
    <row r="2" spans="1:15" ht="41.25" customHeight="1" x14ac:dyDescent="0.25">
      <c r="A2" s="157" t="s">
        <v>155</v>
      </c>
      <c r="B2" s="155"/>
      <c r="C2" s="155"/>
      <c r="D2" s="155"/>
      <c r="E2" s="155"/>
      <c r="F2" s="155"/>
      <c r="G2" s="155"/>
      <c r="H2" s="155"/>
      <c r="I2" s="215" t="s">
        <v>158</v>
      </c>
      <c r="J2" s="164"/>
      <c r="K2" s="164"/>
      <c r="L2" s="164"/>
      <c r="M2" s="164"/>
      <c r="N2" s="164"/>
      <c r="O2" s="164"/>
    </row>
    <row r="3" spans="1:15" s="159" customFormat="1" ht="31.5" customHeight="1" x14ac:dyDescent="0.25">
      <c r="A3" s="314" t="s">
        <v>174</v>
      </c>
      <c r="B3" s="314"/>
      <c r="C3" s="314"/>
      <c r="D3" s="314"/>
      <c r="E3" s="314"/>
      <c r="F3" s="314"/>
      <c r="G3" s="314"/>
      <c r="H3" s="314"/>
      <c r="I3" s="216" t="s">
        <v>159</v>
      </c>
      <c r="J3" s="164"/>
      <c r="K3" s="164"/>
      <c r="L3" s="164"/>
      <c r="M3" s="164"/>
      <c r="N3" s="164"/>
      <c r="O3" s="164"/>
    </row>
    <row r="4" spans="1:15" s="156" customFormat="1" ht="16.5" thickBot="1" x14ac:dyDescent="0.3">
      <c r="A4" s="160"/>
      <c r="B4" s="160"/>
      <c r="C4" s="160"/>
      <c r="D4" s="160"/>
      <c r="E4" s="160"/>
      <c r="F4" s="160"/>
      <c r="G4" s="160"/>
      <c r="H4" s="155"/>
      <c r="I4" s="164"/>
      <c r="J4" s="164"/>
      <c r="K4" s="164"/>
      <c r="L4" s="164"/>
      <c r="M4" s="164"/>
      <c r="N4" s="164"/>
      <c r="O4" s="164"/>
    </row>
    <row r="5" spans="1:15" s="161" customFormat="1" ht="96" customHeight="1" thickTop="1" thickBot="1" x14ac:dyDescent="0.3">
      <c r="A5" s="198"/>
      <c r="B5" s="198" t="s">
        <v>68</v>
      </c>
      <c r="C5" s="198" t="s">
        <v>160</v>
      </c>
      <c r="D5" s="198" t="s">
        <v>161</v>
      </c>
      <c r="E5" s="198" t="s">
        <v>162</v>
      </c>
      <c r="F5" s="198" t="s">
        <v>163</v>
      </c>
      <c r="G5" s="199" t="s">
        <v>164</v>
      </c>
      <c r="H5" s="200" t="s">
        <v>165</v>
      </c>
      <c r="I5" s="164"/>
      <c r="J5" s="164"/>
      <c r="K5" s="164"/>
      <c r="L5" s="164"/>
      <c r="M5" s="164"/>
      <c r="N5" s="164"/>
      <c r="O5" s="164"/>
    </row>
    <row r="6" spans="1:15" s="156" customFormat="1" ht="18" customHeight="1" thickTop="1" x14ac:dyDescent="0.25">
      <c r="A6" s="201" t="s">
        <v>156</v>
      </c>
      <c r="B6" s="196">
        <v>155</v>
      </c>
      <c r="C6" s="196">
        <v>2000</v>
      </c>
      <c r="D6" s="195">
        <v>10000</v>
      </c>
      <c r="E6" s="195">
        <v>6329</v>
      </c>
      <c r="F6" s="195" t="s">
        <v>159</v>
      </c>
      <c r="G6" s="195" t="s">
        <v>159</v>
      </c>
      <c r="H6" s="197" t="s">
        <v>117</v>
      </c>
      <c r="I6" s="164"/>
      <c r="J6" s="164"/>
      <c r="K6" s="164"/>
      <c r="L6" s="164"/>
      <c r="M6" s="164"/>
      <c r="N6" s="164"/>
      <c r="O6" s="164"/>
    </row>
    <row r="7" spans="1:15" s="156" customFormat="1" ht="13.9" customHeight="1" thickBot="1" x14ac:dyDescent="0.3">
      <c r="A7" s="160"/>
      <c r="B7" s="160"/>
      <c r="C7" s="160"/>
      <c r="D7" s="160"/>
      <c r="E7" s="160"/>
      <c r="F7" s="160"/>
      <c r="G7" s="160"/>
      <c r="H7" s="160"/>
      <c r="I7" s="164"/>
      <c r="J7" s="164"/>
      <c r="K7" s="164"/>
      <c r="L7" s="164"/>
      <c r="M7" s="164"/>
      <c r="N7" s="164"/>
      <c r="O7" s="164"/>
    </row>
    <row r="8" spans="1:15" x14ac:dyDescent="0.25">
      <c r="A8" s="251" t="s">
        <v>201</v>
      </c>
      <c r="B8" s="252"/>
      <c r="C8" s="164"/>
      <c r="D8" s="164"/>
      <c r="E8" s="164"/>
      <c r="F8" s="164"/>
      <c r="G8" s="164"/>
      <c r="H8" s="164"/>
      <c r="I8" s="164"/>
      <c r="J8" s="164"/>
      <c r="K8" s="164"/>
      <c r="L8" s="164"/>
      <c r="M8" s="164"/>
      <c r="N8" s="164"/>
      <c r="O8" s="164"/>
    </row>
    <row r="9" spans="1:15" ht="15.75" thickBot="1" x14ac:dyDescent="0.3">
      <c r="A9" s="240" t="s">
        <v>202</v>
      </c>
      <c r="B9" s="253"/>
      <c r="C9" s="164"/>
      <c r="D9" s="164"/>
      <c r="E9" s="164"/>
      <c r="F9" s="164"/>
      <c r="G9" s="164"/>
      <c r="H9" s="164"/>
      <c r="I9" s="164"/>
      <c r="J9" s="164"/>
      <c r="K9" s="164"/>
      <c r="L9" s="164"/>
      <c r="M9" s="164"/>
      <c r="N9" s="164"/>
      <c r="O9" s="164"/>
    </row>
    <row r="10" spans="1:15" x14ac:dyDescent="0.25">
      <c r="A10" s="163"/>
      <c r="B10" s="164"/>
      <c r="C10" s="164"/>
      <c r="D10" s="164"/>
      <c r="E10" s="164"/>
      <c r="F10" s="164"/>
      <c r="G10" s="164"/>
      <c r="H10" s="164"/>
      <c r="I10" s="164"/>
      <c r="J10" s="164"/>
      <c r="K10" s="164"/>
      <c r="L10" s="164"/>
      <c r="M10" s="164"/>
      <c r="N10" s="164"/>
      <c r="O10" s="164"/>
    </row>
    <row r="11" spans="1:15" x14ac:dyDescent="0.25">
      <c r="A11" s="163"/>
      <c r="B11" s="164"/>
      <c r="C11" s="164"/>
      <c r="D11" s="164"/>
      <c r="E11" s="164"/>
      <c r="F11" s="164"/>
      <c r="G11" s="164"/>
      <c r="H11" s="164"/>
      <c r="I11" s="164"/>
      <c r="J11" s="164"/>
      <c r="K11" s="164"/>
      <c r="L11" s="164"/>
      <c r="M11" s="164"/>
      <c r="N11" s="164"/>
      <c r="O11" s="164"/>
    </row>
    <row r="12" spans="1:15" x14ac:dyDescent="0.25">
      <c r="A12" s="163"/>
      <c r="B12" s="164"/>
      <c r="C12" s="164"/>
      <c r="D12" s="164"/>
      <c r="E12" s="164"/>
      <c r="F12" s="164"/>
      <c r="G12" s="164"/>
      <c r="H12" s="164"/>
      <c r="I12" s="164"/>
      <c r="J12" s="164"/>
      <c r="K12" s="164"/>
      <c r="L12" s="164"/>
      <c r="M12" s="164"/>
      <c r="N12" s="164"/>
      <c r="O12" s="164"/>
    </row>
    <row r="13" spans="1:15" x14ac:dyDescent="0.25">
      <c r="A13" s="163"/>
      <c r="B13" s="164"/>
      <c r="C13" s="164"/>
      <c r="D13" s="164"/>
      <c r="E13" s="164"/>
      <c r="F13" s="164"/>
      <c r="G13" s="164"/>
      <c r="H13" s="164"/>
      <c r="I13" s="164"/>
      <c r="J13" s="164"/>
      <c r="K13" s="164"/>
      <c r="L13" s="164"/>
      <c r="M13" s="164"/>
      <c r="N13" s="164"/>
      <c r="O13" s="164"/>
    </row>
    <row r="14" spans="1:15" x14ac:dyDescent="0.25">
      <c r="A14" s="163"/>
      <c r="B14" s="164"/>
      <c r="C14" s="164"/>
      <c r="D14" s="164"/>
      <c r="E14" s="164"/>
      <c r="F14" s="164"/>
      <c r="G14" s="164"/>
      <c r="H14" s="164"/>
      <c r="I14" s="164"/>
      <c r="J14" s="164"/>
      <c r="K14" s="164"/>
      <c r="L14" s="164"/>
      <c r="M14" s="164"/>
      <c r="N14" s="164"/>
      <c r="O14" s="164"/>
    </row>
    <row r="15" spans="1:15" x14ac:dyDescent="0.25">
      <c r="A15" s="162"/>
      <c r="B15" s="162"/>
      <c r="C15" s="162"/>
      <c r="D15" s="162"/>
      <c r="E15" s="162"/>
      <c r="F15" s="162"/>
      <c r="G15" s="162"/>
      <c r="H15" s="162"/>
      <c r="I15" s="164"/>
      <c r="J15" s="164"/>
      <c r="K15" s="164"/>
      <c r="L15" s="164"/>
      <c r="M15" s="164"/>
      <c r="N15" s="164"/>
      <c r="O15" s="164"/>
    </row>
    <row r="43" spans="1:1" x14ac:dyDescent="0.25">
      <c r="A43" s="165" t="s">
        <v>117</v>
      </c>
    </row>
    <row r="44" spans="1:1" x14ac:dyDescent="0.25">
      <c r="A44" s="212" t="s">
        <v>118</v>
      </c>
    </row>
    <row r="45" spans="1:1" x14ac:dyDescent="0.25">
      <c r="A45" s="165" t="s">
        <v>119</v>
      </c>
    </row>
    <row r="46" spans="1:1" x14ac:dyDescent="0.25">
      <c r="A46" s="165" t="s">
        <v>120</v>
      </c>
    </row>
    <row r="47" spans="1:1" x14ac:dyDescent="0.25">
      <c r="A47" s="165" t="s">
        <v>121</v>
      </c>
    </row>
    <row r="48" spans="1:1" x14ac:dyDescent="0.25">
      <c r="A48" s="165" t="s">
        <v>122</v>
      </c>
    </row>
    <row r="49" spans="1:1" x14ac:dyDescent="0.25">
      <c r="A49" s="213" t="s">
        <v>123</v>
      </c>
    </row>
  </sheetData>
  <sheetProtection algorithmName="SHA-512" hashValue="ydAaL1Ai4hk8Yaod8rf3pM7WDE57jwKFJ8/OMr7q5L9KdeExmoxBlmwLZbuGmiIZ+5m4Dg3z/rAlqYfimG5RmQ==" saltValue="F6tkRlsEtHK6o/3VNiAbzQ==" spinCount="100000" sheet="1" objects="1" scenarios="1"/>
  <mergeCells count="1">
    <mergeCell ref="A3:H3"/>
  </mergeCells>
  <dataValidations count="2">
    <dataValidation type="list" allowBlank="1" showInputMessage="1" showErrorMessage="1" prompt="Select from list" sqref="H6">
      <formula1>$A$43:$A$49</formula1>
    </dataValidation>
    <dataValidation type="list" allowBlank="1" showInputMessage="1" showErrorMessage="1" prompt="Select from list" sqref="F6:G6">
      <formula1>$I$1:$I$3</formula1>
    </dataValidation>
  </dataValidations>
  <hyperlinks>
    <hyperlink ref="A9" r:id="rId1" location="form6"/>
  </hyperlinks>
  <pageMargins left="0.7" right="0.7" top="0.75" bottom="0.75" header="0.51180555555555496" footer="0.51180555555555496"/>
  <pageSetup firstPageNumber="0" orientation="portrait" horizontalDpi="4294967295" verticalDpi="4294967295"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A13" sqref="A13"/>
    </sheetView>
  </sheetViews>
  <sheetFormatPr defaultRowHeight="15" x14ac:dyDescent="0.25"/>
  <cols>
    <col min="1" max="1" width="24" customWidth="1"/>
    <col min="2" max="2" width="18.140625" customWidth="1"/>
    <col min="3" max="3" width="26.42578125" customWidth="1"/>
  </cols>
  <sheetData>
    <row r="1" spans="1:18" ht="60" customHeight="1" x14ac:dyDescent="0.25">
      <c r="A1" s="206"/>
      <c r="B1" s="285" t="s">
        <v>124</v>
      </c>
      <c r="C1" s="285"/>
      <c r="D1" s="285"/>
      <c r="E1" s="285"/>
      <c r="F1" s="285"/>
      <c r="G1" s="236"/>
      <c r="H1" s="236"/>
      <c r="I1" s="172"/>
      <c r="J1" s="172"/>
      <c r="K1" s="172"/>
      <c r="L1" s="172"/>
      <c r="M1" s="172"/>
      <c r="N1" s="172"/>
      <c r="O1" s="172"/>
      <c r="P1" s="172"/>
      <c r="Q1" s="172"/>
      <c r="R1" s="172"/>
    </row>
    <row r="2" spans="1:18" ht="24" customHeight="1" x14ac:dyDescent="0.25">
      <c r="A2" s="217" t="s">
        <v>175</v>
      </c>
      <c r="B2" s="175"/>
      <c r="C2" s="175"/>
      <c r="D2" s="172"/>
      <c r="E2" s="172"/>
      <c r="F2" s="172"/>
      <c r="G2" s="236"/>
      <c r="H2" s="236"/>
      <c r="I2" s="172"/>
      <c r="J2" s="172"/>
      <c r="K2" s="172"/>
      <c r="L2" s="172"/>
      <c r="M2" s="172"/>
      <c r="N2" s="172"/>
      <c r="O2" s="172"/>
      <c r="P2" s="172"/>
      <c r="Q2" s="172"/>
      <c r="R2" s="172"/>
    </row>
    <row r="3" spans="1:18" x14ac:dyDescent="0.25">
      <c r="A3" s="172"/>
      <c r="B3" s="172"/>
      <c r="C3" s="172"/>
      <c r="D3" s="172"/>
      <c r="E3" s="172"/>
      <c r="F3" s="172"/>
      <c r="G3" s="236"/>
      <c r="H3" s="236"/>
      <c r="I3" s="172"/>
      <c r="J3" s="172"/>
      <c r="K3" s="172"/>
      <c r="L3" s="172"/>
      <c r="M3" s="172"/>
      <c r="N3" s="172"/>
      <c r="O3" s="172"/>
      <c r="P3" s="172"/>
      <c r="Q3" s="172"/>
      <c r="R3" s="172"/>
    </row>
    <row r="4" spans="1:18" ht="45" customHeight="1" x14ac:dyDescent="0.25">
      <c r="A4" s="315" t="s">
        <v>177</v>
      </c>
      <c r="B4" s="315"/>
      <c r="C4" s="315"/>
      <c r="D4" s="315"/>
      <c r="E4" s="315"/>
      <c r="F4" s="315"/>
      <c r="G4" s="236"/>
      <c r="H4" s="236"/>
      <c r="I4" s="172"/>
      <c r="J4" s="172"/>
      <c r="K4" s="172"/>
      <c r="L4" s="172"/>
      <c r="M4" s="172"/>
      <c r="N4" s="172"/>
      <c r="O4" s="172"/>
      <c r="P4" s="172"/>
      <c r="Q4" s="172"/>
      <c r="R4" s="172"/>
    </row>
    <row r="5" spans="1:18" x14ac:dyDescent="0.25">
      <c r="A5" s="218"/>
      <c r="B5" s="218"/>
      <c r="C5" s="218"/>
      <c r="D5" s="218"/>
      <c r="E5" s="218"/>
      <c r="F5" s="218"/>
      <c r="G5" s="236"/>
      <c r="H5" s="236"/>
      <c r="I5" s="172"/>
      <c r="J5" s="172"/>
      <c r="K5" s="172"/>
      <c r="L5" s="172"/>
      <c r="M5" s="172"/>
      <c r="N5" s="172"/>
      <c r="O5" s="172"/>
      <c r="P5" s="172"/>
      <c r="Q5" s="172"/>
      <c r="R5" s="172"/>
    </row>
    <row r="6" spans="1:18" ht="15.75" x14ac:dyDescent="0.25">
      <c r="A6" s="174" t="s">
        <v>176</v>
      </c>
      <c r="B6" s="218"/>
      <c r="C6" s="218"/>
      <c r="D6" s="218"/>
      <c r="E6" s="218"/>
      <c r="F6" s="218"/>
      <c r="G6" s="172"/>
      <c r="H6" s="172"/>
      <c r="I6" s="172"/>
      <c r="J6" s="172"/>
      <c r="K6" s="172"/>
      <c r="L6" s="172"/>
      <c r="M6" s="172"/>
      <c r="N6" s="172"/>
      <c r="O6" s="172"/>
      <c r="P6" s="172"/>
      <c r="Q6" s="172"/>
      <c r="R6" s="172"/>
    </row>
    <row r="7" spans="1:18" ht="31.9" customHeight="1" x14ac:dyDescent="0.25">
      <c r="A7" s="219" t="s">
        <v>178</v>
      </c>
      <c r="B7" s="219" t="s">
        <v>68</v>
      </c>
      <c r="C7" s="219" t="s">
        <v>180</v>
      </c>
      <c r="D7" s="218"/>
      <c r="E7" s="218"/>
      <c r="F7" s="218"/>
      <c r="G7" s="172"/>
      <c r="H7" s="172"/>
      <c r="I7" s="172"/>
      <c r="J7" s="172"/>
      <c r="K7" s="172"/>
      <c r="L7" s="172"/>
      <c r="M7" s="172"/>
      <c r="N7" s="172"/>
      <c r="O7" s="172"/>
      <c r="P7" s="172"/>
      <c r="Q7" s="172"/>
      <c r="R7" s="172"/>
    </row>
    <row r="8" spans="1:18" ht="18" customHeight="1" x14ac:dyDescent="0.25">
      <c r="A8" s="254">
        <v>0</v>
      </c>
      <c r="B8" s="255">
        <f>'Form 2'!B13+'Form 2'!G13</f>
        <v>347</v>
      </c>
      <c r="C8" s="256">
        <f>(B8/('Form 2'!B13+'Form 2'!G13))*('Form 2'!C13+'Form 2'!H13)*A8</f>
        <v>0</v>
      </c>
      <c r="D8" s="172"/>
      <c r="E8" s="172"/>
      <c r="F8" s="172"/>
      <c r="G8" s="172"/>
      <c r="H8" s="172"/>
      <c r="I8" s="172"/>
      <c r="J8" s="172"/>
      <c r="K8" s="172"/>
      <c r="L8" s="172"/>
      <c r="M8" s="172"/>
      <c r="N8" s="172"/>
      <c r="O8" s="172"/>
      <c r="P8" s="172"/>
      <c r="Q8" s="172"/>
      <c r="R8" s="172"/>
    </row>
    <row r="9" spans="1:18" x14ac:dyDescent="0.25">
      <c r="A9" s="172"/>
      <c r="B9" s="172"/>
      <c r="C9" s="172"/>
      <c r="D9" s="172"/>
      <c r="E9" s="172"/>
      <c r="F9" s="172"/>
      <c r="G9" s="172"/>
      <c r="H9" s="172"/>
      <c r="I9" s="172"/>
      <c r="J9" s="172"/>
      <c r="K9" s="172"/>
      <c r="L9" s="172"/>
      <c r="M9" s="172"/>
      <c r="N9" s="172"/>
      <c r="O9" s="172"/>
      <c r="P9" s="172"/>
      <c r="Q9" s="172"/>
      <c r="R9" s="172"/>
    </row>
    <row r="10" spans="1:18" ht="15.75" x14ac:dyDescent="0.25">
      <c r="A10" s="174" t="s">
        <v>181</v>
      </c>
      <c r="B10" s="172"/>
      <c r="C10" s="172"/>
      <c r="D10" s="172"/>
      <c r="E10" s="172"/>
      <c r="F10" s="172"/>
      <c r="G10" s="172"/>
      <c r="H10" s="172"/>
      <c r="I10" s="172"/>
      <c r="J10" s="172"/>
      <c r="K10" s="172"/>
      <c r="L10" s="172"/>
      <c r="M10" s="172"/>
      <c r="N10" s="172"/>
      <c r="O10" s="172"/>
      <c r="P10" s="172"/>
      <c r="Q10" s="172"/>
      <c r="R10" s="172"/>
    </row>
    <row r="11" spans="1:18" ht="31.9" customHeight="1" x14ac:dyDescent="0.25">
      <c r="A11" s="219" t="s">
        <v>178</v>
      </c>
      <c r="B11" s="219" t="s">
        <v>68</v>
      </c>
      <c r="C11" s="219" t="s">
        <v>180</v>
      </c>
      <c r="D11" s="172"/>
      <c r="E11" s="172"/>
      <c r="F11" s="172"/>
      <c r="G11" s="172"/>
      <c r="H11" s="172"/>
      <c r="I11" s="172"/>
      <c r="J11" s="172"/>
      <c r="K11" s="172"/>
      <c r="L11" s="172"/>
      <c r="M11" s="172"/>
      <c r="N11" s="172"/>
      <c r="O11" s="172"/>
      <c r="P11" s="172"/>
      <c r="Q11" s="172"/>
      <c r="R11" s="172"/>
    </row>
    <row r="12" spans="1:18" ht="18" customHeight="1" x14ac:dyDescent="0.25">
      <c r="A12" s="254">
        <v>0</v>
      </c>
      <c r="B12" s="255">
        <f>'Form 2'!B21+'Form 2'!G21</f>
        <v>202</v>
      </c>
      <c r="C12" s="256">
        <f>(B12/('Form 2'!B21+'Form 2'!G21))*('Form 2'!C21+'Form 2'!H21)*A12*'Form 1'!C21</f>
        <v>0</v>
      </c>
      <c r="D12" s="172"/>
      <c r="E12" s="172"/>
      <c r="F12" s="172"/>
      <c r="G12" s="172"/>
      <c r="H12" s="172"/>
      <c r="I12" s="172"/>
      <c r="J12" s="172"/>
      <c r="K12" s="172"/>
      <c r="L12" s="172"/>
      <c r="M12" s="172"/>
      <c r="N12" s="172"/>
      <c r="O12" s="172"/>
      <c r="P12" s="172"/>
      <c r="Q12" s="172"/>
      <c r="R12" s="172"/>
    </row>
    <row r="13" spans="1:18" x14ac:dyDescent="0.25">
      <c r="A13" s="172"/>
      <c r="B13" s="172"/>
      <c r="C13" s="172"/>
      <c r="D13" s="172"/>
      <c r="E13" s="172"/>
      <c r="F13" s="172"/>
      <c r="G13" s="172"/>
      <c r="H13" s="172"/>
      <c r="I13" s="172"/>
      <c r="J13" s="172"/>
      <c r="K13" s="172"/>
      <c r="L13" s="172"/>
      <c r="M13" s="172"/>
      <c r="N13" s="172"/>
      <c r="O13" s="172"/>
      <c r="P13" s="172"/>
      <c r="Q13" s="172"/>
      <c r="R13" s="172"/>
    </row>
    <row r="14" spans="1:18" x14ac:dyDescent="0.25">
      <c r="A14" s="172"/>
      <c r="B14" s="172"/>
      <c r="C14" s="172"/>
      <c r="D14" s="172"/>
      <c r="E14" s="172"/>
      <c r="F14" s="172"/>
      <c r="G14" s="172"/>
      <c r="H14" s="172"/>
      <c r="I14" s="172"/>
      <c r="J14" s="172"/>
      <c r="K14" s="172"/>
      <c r="L14" s="172"/>
      <c r="M14" s="172"/>
      <c r="N14" s="172"/>
      <c r="O14" s="172"/>
      <c r="P14" s="172"/>
      <c r="Q14" s="172"/>
      <c r="R14" s="172"/>
    </row>
    <row r="15" spans="1:18" x14ac:dyDescent="0.25">
      <c r="A15" s="172"/>
      <c r="B15" s="172"/>
      <c r="C15" s="172"/>
      <c r="D15" s="172"/>
      <c r="E15" s="172"/>
      <c r="F15" s="172"/>
      <c r="G15" s="172"/>
      <c r="H15" s="172"/>
      <c r="I15" s="172"/>
      <c r="J15" s="172"/>
      <c r="K15" s="172"/>
      <c r="L15" s="172"/>
      <c r="M15" s="172"/>
      <c r="N15" s="172"/>
      <c r="O15" s="172"/>
      <c r="P15" s="172"/>
      <c r="Q15" s="172"/>
      <c r="R15" s="172"/>
    </row>
    <row r="16" spans="1:18" x14ac:dyDescent="0.25">
      <c r="A16" s="172"/>
      <c r="B16" s="172"/>
      <c r="C16" s="172"/>
      <c r="D16" s="172"/>
      <c r="E16" s="172"/>
      <c r="F16" s="172"/>
      <c r="G16" s="172"/>
      <c r="H16" s="172"/>
      <c r="I16" s="172"/>
      <c r="J16" s="172"/>
      <c r="K16" s="172"/>
      <c r="L16" s="172"/>
      <c r="M16" s="172"/>
      <c r="N16" s="172"/>
      <c r="O16" s="172"/>
      <c r="P16" s="172"/>
      <c r="Q16" s="172"/>
      <c r="R16" s="172"/>
    </row>
    <row r="17" spans="1:18" x14ac:dyDescent="0.25">
      <c r="A17" s="172"/>
      <c r="B17" s="172"/>
      <c r="C17" s="172"/>
      <c r="D17" s="172"/>
      <c r="E17" s="172"/>
      <c r="F17" s="172"/>
      <c r="G17" s="172"/>
      <c r="H17" s="172"/>
      <c r="I17" s="172"/>
      <c r="J17" s="172"/>
      <c r="K17" s="172"/>
      <c r="L17" s="172"/>
      <c r="M17" s="172"/>
      <c r="N17" s="172"/>
      <c r="O17" s="172"/>
      <c r="P17" s="172"/>
      <c r="Q17" s="172"/>
      <c r="R17" s="172"/>
    </row>
    <row r="18" spans="1:18" x14ac:dyDescent="0.25">
      <c r="A18" s="172"/>
      <c r="B18" s="172"/>
      <c r="C18" s="172"/>
      <c r="D18" s="172"/>
      <c r="E18" s="172"/>
      <c r="F18" s="172"/>
      <c r="G18" s="172"/>
      <c r="H18" s="172"/>
      <c r="I18" s="172"/>
      <c r="J18" s="172"/>
      <c r="K18" s="172"/>
      <c r="L18" s="172"/>
      <c r="M18" s="172"/>
      <c r="N18" s="172"/>
      <c r="O18" s="172"/>
      <c r="P18" s="172"/>
      <c r="Q18" s="172"/>
      <c r="R18" s="172"/>
    </row>
    <row r="19" spans="1:18" x14ac:dyDescent="0.25">
      <c r="A19" s="172"/>
      <c r="B19" s="172"/>
      <c r="C19" s="172"/>
      <c r="D19" s="172"/>
      <c r="E19" s="172"/>
      <c r="F19" s="172"/>
      <c r="G19" s="172"/>
      <c r="H19" s="172"/>
      <c r="I19" s="172"/>
      <c r="J19" s="172"/>
      <c r="K19" s="172"/>
      <c r="L19" s="172"/>
      <c r="M19" s="172"/>
      <c r="N19" s="172"/>
      <c r="O19" s="172"/>
      <c r="P19" s="172"/>
      <c r="Q19" s="172"/>
      <c r="R19" s="172"/>
    </row>
    <row r="20" spans="1:18" x14ac:dyDescent="0.25">
      <c r="A20" s="172"/>
      <c r="B20" s="172"/>
      <c r="C20" s="172"/>
      <c r="D20" s="172"/>
      <c r="E20" s="172"/>
      <c r="F20" s="172"/>
      <c r="G20" s="172"/>
      <c r="H20" s="172"/>
      <c r="I20" s="172"/>
      <c r="J20" s="172"/>
      <c r="K20" s="172"/>
      <c r="L20" s="172"/>
      <c r="M20" s="172"/>
      <c r="N20" s="172"/>
      <c r="O20" s="172"/>
      <c r="P20" s="172"/>
      <c r="Q20" s="172"/>
      <c r="R20" s="172"/>
    </row>
    <row r="21" spans="1:18" x14ac:dyDescent="0.25">
      <c r="G21" s="172"/>
      <c r="H21" s="172"/>
      <c r="I21" s="172"/>
      <c r="J21" s="172"/>
      <c r="K21" s="172"/>
      <c r="L21" s="172"/>
      <c r="M21" s="172"/>
      <c r="N21" s="172"/>
      <c r="O21" s="172"/>
      <c r="P21" s="172"/>
      <c r="Q21" s="172"/>
      <c r="R21" s="172"/>
    </row>
    <row r="22" spans="1:18" x14ac:dyDescent="0.25">
      <c r="G22" s="172"/>
      <c r="H22" s="172"/>
      <c r="I22" s="172"/>
      <c r="J22" s="172"/>
      <c r="K22" s="172"/>
      <c r="L22" s="172"/>
      <c r="M22" s="172"/>
      <c r="N22" s="172"/>
      <c r="O22" s="172"/>
      <c r="P22" s="172"/>
      <c r="Q22" s="172"/>
      <c r="R22" s="172"/>
    </row>
    <row r="23" spans="1:18" x14ac:dyDescent="0.25">
      <c r="G23" s="172"/>
      <c r="H23" s="172"/>
      <c r="I23" s="172"/>
      <c r="J23" s="172"/>
      <c r="K23" s="172"/>
      <c r="L23" s="172"/>
      <c r="M23" s="172"/>
      <c r="N23" s="172"/>
      <c r="O23" s="172"/>
      <c r="P23" s="172"/>
      <c r="Q23" s="172"/>
      <c r="R23" s="172"/>
    </row>
    <row r="24" spans="1:18" x14ac:dyDescent="0.25">
      <c r="G24" s="172"/>
      <c r="H24" s="172"/>
      <c r="I24" s="172"/>
      <c r="J24" s="172"/>
      <c r="K24" s="172"/>
      <c r="L24" s="172"/>
      <c r="M24" s="172"/>
      <c r="N24" s="172"/>
      <c r="O24" s="172"/>
      <c r="P24" s="172"/>
      <c r="Q24" s="172"/>
      <c r="R24" s="172"/>
    </row>
    <row r="25" spans="1:18" x14ac:dyDescent="0.25">
      <c r="G25" s="172"/>
      <c r="H25" s="172"/>
      <c r="I25" s="172"/>
      <c r="J25" s="172"/>
      <c r="K25" s="172"/>
      <c r="L25" s="172"/>
      <c r="M25" s="172"/>
      <c r="N25" s="172"/>
      <c r="O25" s="172"/>
      <c r="P25" s="172"/>
      <c r="Q25" s="172"/>
      <c r="R25" s="172"/>
    </row>
  </sheetData>
  <sheetProtection algorithmName="SHA-512" hashValue="onN5hKMfs1DsdGfU3dwTIjIUSKtAY0lQY8jNsED7BPfk/hHZgaK5I3sfS4DVQNZZ0rj/RLp5DXv1idiSY6/IaA==" saltValue="Zg8zwA71dVBF55f0mFVO+w==" spinCount="100000" sheet="1" objects="1" scenarios="1"/>
  <mergeCells count="2">
    <mergeCell ref="A4:F4"/>
    <mergeCell ref="B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B5" sqref="B5"/>
    </sheetView>
  </sheetViews>
  <sheetFormatPr defaultColWidth="8.7109375" defaultRowHeight="15" x14ac:dyDescent="0.25"/>
  <cols>
    <col min="1" max="1" width="29.7109375" customWidth="1"/>
    <col min="2" max="2" width="26.7109375" customWidth="1"/>
    <col min="3" max="3" width="34.140625" customWidth="1"/>
    <col min="4" max="4" width="20.28515625" customWidth="1"/>
    <col min="5" max="5" width="17.42578125" bestFit="1" customWidth="1"/>
  </cols>
  <sheetData>
    <row r="1" spans="1:19" s="136" customFormat="1" ht="69.75" customHeight="1" thickBot="1" x14ac:dyDescent="0.3">
      <c r="A1" s="151"/>
      <c r="B1" s="317" t="s">
        <v>185</v>
      </c>
      <c r="C1" s="317"/>
      <c r="D1" s="317"/>
      <c r="E1" s="317"/>
      <c r="F1" s="223"/>
      <c r="G1" s="236"/>
      <c r="H1" s="224"/>
      <c r="I1" s="224"/>
      <c r="J1" s="224"/>
      <c r="K1" s="224"/>
      <c r="L1" s="224"/>
      <c r="M1" s="224"/>
      <c r="N1" s="224"/>
      <c r="O1" s="224"/>
      <c r="P1" s="224"/>
      <c r="Q1" s="224"/>
      <c r="R1" s="224"/>
      <c r="S1" s="224"/>
    </row>
    <row r="2" spans="1:19" s="136" customFormat="1" ht="19.899999999999999" customHeight="1" thickTop="1" thickBot="1" x14ac:dyDescent="0.3">
      <c r="A2" s="131" t="s">
        <v>176</v>
      </c>
      <c r="B2" s="147"/>
      <c r="C2" s="147"/>
      <c r="D2" s="147"/>
      <c r="E2" s="148"/>
      <c r="F2" s="223"/>
      <c r="G2" s="236"/>
      <c r="H2" s="224"/>
      <c r="I2" s="224"/>
      <c r="J2" s="224"/>
      <c r="K2" s="224"/>
      <c r="L2" s="224"/>
      <c r="M2" s="224"/>
      <c r="N2" s="224"/>
      <c r="O2" s="224"/>
      <c r="P2" s="224"/>
      <c r="Q2" s="224"/>
      <c r="R2" s="224"/>
      <c r="S2" s="224"/>
    </row>
    <row r="3" spans="1:19" s="138" customFormat="1" ht="12" customHeight="1" x14ac:dyDescent="0.2">
      <c r="A3" s="146" t="s">
        <v>67</v>
      </c>
      <c r="B3" s="152" t="s">
        <v>85</v>
      </c>
      <c r="C3" s="316" t="s">
        <v>86</v>
      </c>
      <c r="D3" s="316"/>
      <c r="E3" s="146" t="s">
        <v>87</v>
      </c>
      <c r="F3" s="223"/>
      <c r="G3" s="236"/>
      <c r="H3" s="225"/>
      <c r="I3" s="225"/>
      <c r="J3" s="225"/>
      <c r="K3" s="225"/>
      <c r="L3" s="225"/>
      <c r="M3" s="225"/>
      <c r="N3" s="225"/>
      <c r="O3" s="225"/>
      <c r="P3" s="225"/>
      <c r="Q3" s="225"/>
      <c r="R3" s="225"/>
      <c r="S3" s="225"/>
    </row>
    <row r="4" spans="1:19" s="136" customFormat="1" ht="13.9" customHeight="1" thickBot="1" x14ac:dyDescent="0.3">
      <c r="A4" s="153" t="s">
        <v>151</v>
      </c>
      <c r="B4" s="144"/>
      <c r="C4" s="145" t="s">
        <v>152</v>
      </c>
      <c r="D4" s="145" t="s">
        <v>153</v>
      </c>
      <c r="E4" s="143" t="s">
        <v>1</v>
      </c>
      <c r="F4" s="223"/>
      <c r="G4" s="236"/>
      <c r="H4" s="224"/>
      <c r="I4" s="224"/>
      <c r="J4" s="224"/>
      <c r="K4" s="224"/>
      <c r="L4" s="224"/>
      <c r="M4" s="224"/>
      <c r="N4" s="224"/>
      <c r="O4" s="224"/>
      <c r="P4" s="224"/>
      <c r="Q4" s="224"/>
      <c r="R4" s="224"/>
      <c r="S4" s="224"/>
    </row>
    <row r="5" spans="1:19" s="136" customFormat="1" ht="13.9" customHeight="1" x14ac:dyDescent="0.25">
      <c r="A5" s="132" t="s">
        <v>74</v>
      </c>
      <c r="B5" s="83"/>
      <c r="C5" s="257">
        <f>IF(('Form 2'!B7+'Form 2'!G7)=0,"",('Form 2'!C7+'Form 2'!H7)*(B5/('Form 2'!B7+'Form 2'!G7)))</f>
        <v>0</v>
      </c>
      <c r="D5" s="185">
        <f t="shared" ref="D5:D10" si="0">C5/(1+E5)</f>
        <v>0</v>
      </c>
      <c r="E5" s="84">
        <v>0</v>
      </c>
      <c r="F5" s="223"/>
      <c r="G5" s="236"/>
      <c r="H5" s="224"/>
      <c r="I5" s="224"/>
      <c r="J5" s="224"/>
      <c r="K5" s="224"/>
      <c r="L5" s="224"/>
      <c r="M5" s="224"/>
      <c r="N5" s="224"/>
      <c r="O5" s="224"/>
      <c r="P5" s="224"/>
      <c r="Q5" s="224"/>
      <c r="R5" s="224"/>
      <c r="S5" s="224"/>
    </row>
    <row r="6" spans="1:19" s="136" customFormat="1" ht="13.9" customHeight="1" x14ac:dyDescent="0.25">
      <c r="A6" s="133" t="s">
        <v>75</v>
      </c>
      <c r="B6" s="85"/>
      <c r="C6" s="258">
        <f>IF(('Form 2'!B8+'Form 2'!G8)=0,"",('Form 2'!C8+'Form 2'!H8)*(B6/('Form 2'!B8+'Form 2'!G8)))</f>
        <v>0</v>
      </c>
      <c r="D6" s="184">
        <f t="shared" si="0"/>
        <v>0</v>
      </c>
      <c r="E6" s="86">
        <v>0</v>
      </c>
      <c r="F6" s="130"/>
      <c r="G6" s="130"/>
      <c r="H6" s="224"/>
      <c r="I6" s="224"/>
      <c r="J6" s="224"/>
      <c r="K6" s="224"/>
      <c r="L6" s="224"/>
      <c r="M6" s="224"/>
      <c r="N6" s="224"/>
      <c r="O6" s="224"/>
      <c r="P6" s="224"/>
      <c r="Q6" s="224"/>
      <c r="R6" s="224"/>
      <c r="S6" s="224"/>
    </row>
    <row r="7" spans="1:19" s="136" customFormat="1" ht="13.9" customHeight="1" x14ac:dyDescent="0.25">
      <c r="A7" s="133" t="s">
        <v>76</v>
      </c>
      <c r="B7" s="83"/>
      <c r="C7" s="258">
        <f>IF(('Form 2'!B9+'Form 2'!G9)=0,"",('Form 2'!C9+'Form 2'!H9)*(B7/('Form 2'!B9+'Form 2'!G9)))</f>
        <v>0</v>
      </c>
      <c r="D7" s="185">
        <f t="shared" si="0"/>
        <v>0</v>
      </c>
      <c r="E7" s="84">
        <v>0</v>
      </c>
      <c r="F7" s="130"/>
      <c r="G7" s="130"/>
      <c r="H7" s="224"/>
      <c r="I7" s="224"/>
      <c r="J7" s="224"/>
      <c r="K7" s="224"/>
      <c r="L7" s="224"/>
      <c r="M7" s="224"/>
      <c r="N7" s="224"/>
      <c r="O7" s="224"/>
      <c r="P7" s="224"/>
      <c r="Q7" s="224"/>
      <c r="R7" s="224"/>
      <c r="S7" s="224"/>
    </row>
    <row r="8" spans="1:19" s="136" customFormat="1" ht="13.9" customHeight="1" x14ac:dyDescent="0.25">
      <c r="A8" s="133" t="s">
        <v>77</v>
      </c>
      <c r="B8" s="85"/>
      <c r="C8" s="258">
        <f>IF(('Form 2'!B10+'Form 2'!G10)=0,"",('Form 2'!C10+'Form 2'!H10)*(B8/('Form 2'!B10+'Form 2'!G10)))</f>
        <v>0</v>
      </c>
      <c r="D8" s="184">
        <f t="shared" si="0"/>
        <v>0</v>
      </c>
      <c r="E8" s="86">
        <v>0</v>
      </c>
      <c r="F8" s="130"/>
      <c r="G8" s="130"/>
      <c r="H8" s="224"/>
      <c r="I8" s="224"/>
      <c r="J8" s="224"/>
      <c r="K8" s="224"/>
      <c r="L8" s="224"/>
      <c r="M8" s="224"/>
      <c r="N8" s="224"/>
      <c r="O8" s="224"/>
      <c r="P8" s="224"/>
      <c r="Q8" s="224"/>
      <c r="R8" s="224"/>
      <c r="S8" s="224"/>
    </row>
    <row r="9" spans="1:19" s="136" customFormat="1" ht="13.9" customHeight="1" x14ac:dyDescent="0.25">
      <c r="A9" s="133" t="s">
        <v>78</v>
      </c>
      <c r="B9" s="83"/>
      <c r="C9" s="258" t="str">
        <f>IF(('Form 2'!B11+'Form 2'!G11)=0,"",('Form 2'!C11+'Form 2'!H11)*(B9/('Form 2'!B11+'Form 2'!G11)))</f>
        <v/>
      </c>
      <c r="D9" s="185" t="e">
        <f t="shared" si="0"/>
        <v>#VALUE!</v>
      </c>
      <c r="E9" s="84">
        <v>0</v>
      </c>
      <c r="F9" s="130"/>
      <c r="G9" s="130"/>
      <c r="H9" s="224"/>
      <c r="I9" s="224"/>
      <c r="J9" s="224"/>
      <c r="K9" s="224"/>
      <c r="L9" s="224"/>
      <c r="M9" s="224"/>
      <c r="N9" s="224"/>
      <c r="O9" s="224"/>
      <c r="P9" s="224"/>
      <c r="Q9" s="224"/>
      <c r="R9" s="224"/>
      <c r="S9" s="224"/>
    </row>
    <row r="10" spans="1:19" s="136" customFormat="1" ht="13.9" customHeight="1" x14ac:dyDescent="0.25">
      <c r="A10" s="133" t="s">
        <v>79</v>
      </c>
      <c r="B10" s="85"/>
      <c r="C10" s="258" t="str">
        <f>IF(('Form 2'!B12+'Form 2'!G12)=0,"",('Form 2'!C12+'Form 2'!H12)*(B10/('Form 2'!B12+'Form 2'!G12)))</f>
        <v/>
      </c>
      <c r="D10" s="184" t="e">
        <f t="shared" si="0"/>
        <v>#VALUE!</v>
      </c>
      <c r="E10" s="86">
        <v>0</v>
      </c>
      <c r="F10" s="130"/>
      <c r="G10" s="130"/>
      <c r="H10" s="224"/>
      <c r="I10" s="224"/>
      <c r="J10" s="224"/>
      <c r="K10" s="224"/>
      <c r="L10" s="224"/>
      <c r="M10" s="224"/>
      <c r="N10" s="224"/>
      <c r="O10" s="224"/>
      <c r="P10" s="224"/>
      <c r="Q10" s="224"/>
      <c r="R10" s="224"/>
      <c r="S10" s="224"/>
    </row>
    <row r="11" spans="1:19" s="136" customFormat="1" ht="13.15" customHeight="1" thickBot="1" x14ac:dyDescent="0.3">
      <c r="A11" s="124" t="s">
        <v>80</v>
      </c>
      <c r="B11" s="226">
        <f>SUM(B5:B10)</f>
        <v>0</v>
      </c>
      <c r="C11" s="226">
        <f>SUM(C5:C10)</f>
        <v>0</v>
      </c>
      <c r="D11" s="181" t="e">
        <f>SUM(D5:D10)</f>
        <v>#VALUE!</v>
      </c>
      <c r="E11" s="154" t="e">
        <f>(C11-D11)/D11</f>
        <v>#VALUE!</v>
      </c>
      <c r="F11" s="130"/>
      <c r="G11" s="130"/>
      <c r="H11" s="224"/>
      <c r="I11" s="224"/>
      <c r="J11" s="224"/>
      <c r="K11" s="224"/>
      <c r="L11" s="224"/>
      <c r="M11" s="224"/>
      <c r="N11" s="224"/>
      <c r="O11" s="224"/>
      <c r="P11" s="224"/>
      <c r="Q11" s="224"/>
      <c r="R11" s="224"/>
      <c r="S11" s="224"/>
    </row>
    <row r="12" spans="1:19" s="136" customFormat="1" ht="13.15" customHeight="1" thickBot="1" x14ac:dyDescent="0.3">
      <c r="A12" s="134" t="s">
        <v>181</v>
      </c>
      <c r="B12" s="150"/>
      <c r="C12" s="150"/>
      <c r="D12" s="150"/>
      <c r="E12" s="150"/>
      <c r="F12" s="130"/>
      <c r="G12" s="130"/>
      <c r="H12" s="224"/>
      <c r="I12" s="224"/>
      <c r="J12" s="224"/>
      <c r="K12" s="224"/>
      <c r="L12" s="224"/>
      <c r="M12" s="224"/>
      <c r="N12" s="224"/>
      <c r="O12" s="224"/>
      <c r="P12" s="224"/>
      <c r="Q12" s="224"/>
      <c r="R12" s="224"/>
      <c r="S12" s="224"/>
    </row>
    <row r="13" spans="1:19" s="138" customFormat="1" ht="12" customHeight="1" x14ac:dyDescent="0.2">
      <c r="A13" s="146" t="s">
        <v>67</v>
      </c>
      <c r="B13" s="152" t="s">
        <v>85</v>
      </c>
      <c r="C13" s="316" t="s">
        <v>86</v>
      </c>
      <c r="D13" s="316"/>
      <c r="E13" s="146" t="s">
        <v>87</v>
      </c>
      <c r="F13" s="130"/>
      <c r="G13" s="130"/>
      <c r="H13" s="225"/>
      <c r="I13" s="225"/>
      <c r="J13" s="225"/>
      <c r="K13" s="225"/>
      <c r="L13" s="225"/>
      <c r="M13" s="225"/>
      <c r="N13" s="225"/>
      <c r="O13" s="225"/>
      <c r="P13" s="225"/>
      <c r="Q13" s="225"/>
      <c r="R13" s="225"/>
      <c r="S13" s="225"/>
    </row>
    <row r="14" spans="1:19" s="136" customFormat="1" ht="13.9" customHeight="1" thickBot="1" x14ac:dyDescent="0.3">
      <c r="A14" s="153" t="s">
        <v>151</v>
      </c>
      <c r="B14" s="144"/>
      <c r="C14" s="145" t="s">
        <v>152</v>
      </c>
      <c r="D14" s="145" t="s">
        <v>153</v>
      </c>
      <c r="E14" s="143" t="s">
        <v>1</v>
      </c>
      <c r="F14" s="130"/>
      <c r="G14" s="130"/>
      <c r="H14" s="224"/>
      <c r="I14" s="224"/>
      <c r="J14" s="224"/>
      <c r="K14" s="224"/>
      <c r="L14" s="224"/>
      <c r="M14" s="224"/>
      <c r="N14" s="224"/>
      <c r="O14" s="224"/>
      <c r="P14" s="224"/>
      <c r="Q14" s="224"/>
      <c r="R14" s="224"/>
      <c r="S14" s="224"/>
    </row>
    <row r="15" spans="1:19" s="136" customFormat="1" ht="13.9" customHeight="1" x14ac:dyDescent="0.25">
      <c r="A15" s="132" t="s">
        <v>74</v>
      </c>
      <c r="B15" s="83"/>
      <c r="C15" s="257">
        <f>IF(('Form 2'!B15+'Form 2'!G15)=0,"",('Form 2'!C15+'Form 2'!H15)*(B15/('Form 2'!B15+'Form 2'!G15)))</f>
        <v>0</v>
      </c>
      <c r="D15" s="185">
        <f t="shared" ref="D15:D20" si="1">C15/(1+E15)</f>
        <v>0</v>
      </c>
      <c r="E15" s="84">
        <v>0</v>
      </c>
      <c r="F15" s="130"/>
      <c r="G15" s="130"/>
      <c r="H15" s="224"/>
      <c r="I15" s="224"/>
      <c r="J15" s="224"/>
      <c r="K15" s="224"/>
      <c r="L15" s="224"/>
      <c r="M15" s="224"/>
      <c r="N15" s="224"/>
      <c r="O15" s="224"/>
      <c r="P15" s="224"/>
      <c r="Q15" s="224"/>
      <c r="R15" s="224"/>
      <c r="S15" s="224"/>
    </row>
    <row r="16" spans="1:19" s="136" customFormat="1" ht="13.9" customHeight="1" x14ac:dyDescent="0.25">
      <c r="A16" s="133" t="s">
        <v>75</v>
      </c>
      <c r="B16" s="85"/>
      <c r="C16" s="258">
        <f>IF(('Form 2'!B16+'Form 2'!G16)=0,"",('Form 2'!C16+'Form 2'!H16)*(B16/('Form 2'!B16+'Form 2'!G16)))</f>
        <v>0</v>
      </c>
      <c r="D16" s="184">
        <f t="shared" si="1"/>
        <v>0</v>
      </c>
      <c r="E16" s="86">
        <v>0</v>
      </c>
      <c r="F16" s="130"/>
      <c r="G16" s="130"/>
      <c r="H16" s="224"/>
      <c r="I16" s="224"/>
      <c r="J16" s="224"/>
      <c r="K16" s="224"/>
      <c r="L16" s="224"/>
      <c r="M16" s="224"/>
      <c r="N16" s="224"/>
      <c r="O16" s="224"/>
      <c r="P16" s="224"/>
      <c r="Q16" s="224"/>
      <c r="R16" s="224"/>
      <c r="S16" s="224"/>
    </row>
    <row r="17" spans="1:19" s="136" customFormat="1" ht="13.9" customHeight="1" x14ac:dyDescent="0.25">
      <c r="A17" s="133" t="s">
        <v>76</v>
      </c>
      <c r="B17" s="83"/>
      <c r="C17" s="258">
        <f>IF(('Form 2'!B17+'Form 2'!G17)=0,"",('Form 2'!C17+'Form 2'!H17)*(B17/('Form 2'!B17+'Form 2'!G17)))</f>
        <v>0</v>
      </c>
      <c r="D17" s="185">
        <f t="shared" si="1"/>
        <v>0</v>
      </c>
      <c r="E17" s="84">
        <v>0</v>
      </c>
      <c r="F17" s="130"/>
      <c r="G17" s="130"/>
      <c r="H17" s="224"/>
      <c r="I17" s="224"/>
      <c r="J17" s="224"/>
      <c r="K17" s="224"/>
      <c r="L17" s="224"/>
      <c r="M17" s="224"/>
      <c r="N17" s="224"/>
      <c r="O17" s="224"/>
      <c r="P17" s="224"/>
      <c r="Q17" s="224"/>
      <c r="R17" s="224"/>
      <c r="S17" s="224"/>
    </row>
    <row r="18" spans="1:19" s="136" customFormat="1" ht="13.9" customHeight="1" x14ac:dyDescent="0.25">
      <c r="A18" s="133" t="s">
        <v>77</v>
      </c>
      <c r="B18" s="85"/>
      <c r="C18" s="258">
        <f>IF(('Form 2'!B18+'Form 2'!G18)=0,"",('Form 2'!C18+'Form 2'!H18)*(B18/('Form 2'!B18+'Form 2'!G18)))</f>
        <v>0</v>
      </c>
      <c r="D18" s="184">
        <f t="shared" si="1"/>
        <v>0</v>
      </c>
      <c r="E18" s="86">
        <v>0</v>
      </c>
      <c r="F18" s="130"/>
      <c r="G18" s="130"/>
      <c r="H18" s="224"/>
      <c r="I18" s="224"/>
      <c r="J18" s="224"/>
      <c r="K18" s="224"/>
      <c r="L18" s="224"/>
      <c r="M18" s="224"/>
      <c r="N18" s="224"/>
      <c r="O18" s="224"/>
      <c r="P18" s="224"/>
      <c r="Q18" s="224"/>
      <c r="R18" s="224"/>
      <c r="S18" s="224"/>
    </row>
    <row r="19" spans="1:19" s="136" customFormat="1" ht="13.9" customHeight="1" x14ac:dyDescent="0.25">
      <c r="A19" s="133" t="s">
        <v>78</v>
      </c>
      <c r="B19" s="83"/>
      <c r="C19" s="258" t="str">
        <f>IF(('Form 2'!B19+'Form 2'!G19)=0,"",('Form 2'!C19+'Form 2'!H19)*(B19/('Form 2'!B19+'Form 2'!G19)))</f>
        <v/>
      </c>
      <c r="D19" s="185" t="e">
        <f t="shared" si="1"/>
        <v>#VALUE!</v>
      </c>
      <c r="E19" s="84">
        <v>0</v>
      </c>
      <c r="F19" s="130"/>
      <c r="G19" s="130"/>
      <c r="H19" s="224"/>
      <c r="I19" s="224"/>
      <c r="J19" s="224"/>
      <c r="K19" s="224"/>
      <c r="L19" s="224"/>
      <c r="M19" s="224"/>
      <c r="N19" s="224"/>
      <c r="O19" s="224"/>
      <c r="P19" s="224"/>
      <c r="Q19" s="224"/>
      <c r="R19" s="224"/>
      <c r="S19" s="224"/>
    </row>
    <row r="20" spans="1:19" s="136" customFormat="1" ht="13.9" customHeight="1" x14ac:dyDescent="0.25">
      <c r="A20" s="133" t="s">
        <v>79</v>
      </c>
      <c r="B20" s="85"/>
      <c r="C20" s="258" t="str">
        <f>IF(('Form 2'!B20+'Form 2'!G20)=0,"",('Form 2'!C20+'Form 2'!H20)*(B20/('Form 2'!B20+'Form 2'!G20)))</f>
        <v/>
      </c>
      <c r="D20" s="184" t="e">
        <f t="shared" si="1"/>
        <v>#VALUE!</v>
      </c>
      <c r="E20" s="86">
        <v>0</v>
      </c>
      <c r="F20" s="130"/>
      <c r="G20" s="130"/>
      <c r="H20" s="224"/>
      <c r="I20" s="224"/>
      <c r="J20" s="224"/>
      <c r="K20" s="224"/>
      <c r="L20" s="224"/>
      <c r="M20" s="224"/>
      <c r="N20" s="224"/>
      <c r="O20" s="224"/>
      <c r="P20" s="224"/>
      <c r="Q20" s="224"/>
      <c r="R20" s="224"/>
      <c r="S20" s="224"/>
    </row>
    <row r="21" spans="1:19" s="136" customFormat="1" ht="13.15" customHeight="1" thickBot="1" x14ac:dyDescent="0.3">
      <c r="A21" s="124" t="s">
        <v>80</v>
      </c>
      <c r="B21" s="226">
        <f>SUM(B15:B20)</f>
        <v>0</v>
      </c>
      <c r="C21" s="226">
        <f>SUM(C15:C20)</f>
        <v>0</v>
      </c>
      <c r="D21" s="181" t="e">
        <f>SUM(D15:D20)</f>
        <v>#VALUE!</v>
      </c>
      <c r="E21" s="154" t="e">
        <f>(C21-D21)/D21</f>
        <v>#VALUE!</v>
      </c>
      <c r="F21" s="130"/>
      <c r="G21" s="130"/>
      <c r="H21" s="224"/>
      <c r="I21" s="224"/>
      <c r="J21" s="224"/>
      <c r="K21" s="224"/>
      <c r="L21" s="224"/>
      <c r="M21" s="224"/>
      <c r="N21" s="224"/>
      <c r="O21" s="224"/>
      <c r="P21" s="224"/>
      <c r="Q21" s="224"/>
      <c r="R21" s="224"/>
      <c r="S21" s="224"/>
    </row>
    <row r="22" spans="1:19" s="136" customFormat="1" ht="13.15" customHeight="1" thickBot="1" x14ac:dyDescent="0.3">
      <c r="A22" s="139" t="s">
        <v>101</v>
      </c>
      <c r="B22" s="149"/>
      <c r="C22" s="149"/>
      <c r="D22" s="149"/>
      <c r="E22" s="149"/>
      <c r="F22" s="130"/>
      <c r="G22" s="130"/>
      <c r="H22" s="224"/>
      <c r="I22" s="224"/>
      <c r="J22" s="224"/>
      <c r="K22" s="224"/>
      <c r="L22" s="224"/>
      <c r="M22" s="224"/>
      <c r="N22" s="224"/>
      <c r="O22" s="224"/>
      <c r="P22" s="224"/>
      <c r="Q22" s="224"/>
      <c r="R22" s="224"/>
      <c r="S22" s="224"/>
    </row>
    <row r="23" spans="1:19" s="138" customFormat="1" ht="12" customHeight="1" x14ac:dyDescent="0.2">
      <c r="A23" s="146" t="s">
        <v>67</v>
      </c>
      <c r="B23" s="152" t="s">
        <v>85</v>
      </c>
      <c r="C23" s="316" t="s">
        <v>86</v>
      </c>
      <c r="D23" s="316"/>
      <c r="E23" s="146" t="s">
        <v>87</v>
      </c>
      <c r="F23" s="130"/>
      <c r="G23" s="130"/>
      <c r="H23" s="225"/>
      <c r="I23" s="225"/>
      <c r="J23" s="225"/>
      <c r="K23" s="225"/>
      <c r="L23" s="225"/>
      <c r="M23" s="225"/>
      <c r="N23" s="225"/>
      <c r="O23" s="225"/>
      <c r="P23" s="225"/>
      <c r="Q23" s="225"/>
      <c r="R23" s="225"/>
      <c r="S23" s="225"/>
    </row>
    <row r="24" spans="1:19" s="136" customFormat="1" ht="13.9" customHeight="1" thickBot="1" x14ac:dyDescent="0.3">
      <c r="A24" s="153" t="s">
        <v>151</v>
      </c>
      <c r="B24" s="144"/>
      <c r="C24" s="145" t="s">
        <v>152</v>
      </c>
      <c r="D24" s="145" t="s">
        <v>153</v>
      </c>
      <c r="E24" s="143" t="s">
        <v>1</v>
      </c>
      <c r="F24" s="130"/>
      <c r="G24" s="130"/>
      <c r="H24" s="224"/>
      <c r="I24" s="224"/>
      <c r="J24" s="224"/>
      <c r="K24" s="224"/>
      <c r="L24" s="224"/>
      <c r="M24" s="224"/>
      <c r="N24" s="224"/>
      <c r="O24" s="224"/>
      <c r="P24" s="224"/>
      <c r="Q24" s="224"/>
      <c r="R24" s="224"/>
      <c r="S24" s="224"/>
    </row>
    <row r="25" spans="1:19" s="136" customFormat="1" ht="13.9" customHeight="1" x14ac:dyDescent="0.25">
      <c r="A25" s="132" t="s">
        <v>74</v>
      </c>
      <c r="B25" s="227">
        <f t="shared" ref="B25:B30" si="2">B5+B15</f>
        <v>0</v>
      </c>
      <c r="C25" s="188">
        <f>C5+(C15*'Form 1'!$K$21)</f>
        <v>0</v>
      </c>
      <c r="D25" s="188">
        <f>D5+(D15*'Form 1'!$K$21)</f>
        <v>0</v>
      </c>
      <c r="E25" s="228" t="e">
        <f t="shared" ref="E25:E31" si="3">(C25-D25)/D25</f>
        <v>#DIV/0!</v>
      </c>
      <c r="F25" s="130"/>
      <c r="G25" s="130"/>
      <c r="H25" s="224"/>
      <c r="I25" s="224"/>
      <c r="J25" s="224"/>
      <c r="K25" s="224"/>
      <c r="L25" s="224"/>
      <c r="M25" s="224"/>
      <c r="N25" s="224"/>
      <c r="O25" s="224"/>
      <c r="P25" s="224"/>
      <c r="Q25" s="224"/>
      <c r="R25" s="224"/>
      <c r="S25" s="224"/>
    </row>
    <row r="26" spans="1:19" s="136" customFormat="1" ht="13.9" customHeight="1" x14ac:dyDescent="0.25">
      <c r="A26" s="133" t="s">
        <v>75</v>
      </c>
      <c r="B26" s="229">
        <f t="shared" si="2"/>
        <v>0</v>
      </c>
      <c r="C26" s="184">
        <f>C6+(C16*'Form 1'!$K$21)</f>
        <v>0</v>
      </c>
      <c r="D26" s="184">
        <f>D6+(D16*'Form 1'!$K$21)</f>
        <v>0</v>
      </c>
      <c r="E26" s="230" t="e">
        <f t="shared" si="3"/>
        <v>#DIV/0!</v>
      </c>
      <c r="F26" s="130"/>
      <c r="G26" s="130"/>
      <c r="H26" s="224"/>
      <c r="I26" s="224"/>
      <c r="J26" s="224"/>
      <c r="K26" s="224"/>
      <c r="L26" s="224"/>
      <c r="M26" s="224"/>
      <c r="N26" s="224"/>
      <c r="O26" s="224"/>
      <c r="P26" s="224"/>
      <c r="Q26" s="224"/>
      <c r="R26" s="224"/>
      <c r="S26" s="224"/>
    </row>
    <row r="27" spans="1:19" s="136" customFormat="1" ht="13.9" customHeight="1" x14ac:dyDescent="0.25">
      <c r="A27" s="133" t="s">
        <v>76</v>
      </c>
      <c r="B27" s="227">
        <f t="shared" si="2"/>
        <v>0</v>
      </c>
      <c r="C27" s="184">
        <f>C7+(C17*'Form 1'!$K$21)</f>
        <v>0</v>
      </c>
      <c r="D27" s="184">
        <f>D7+(D17*'Form 1'!$K$21)</f>
        <v>0</v>
      </c>
      <c r="E27" s="228" t="e">
        <f t="shared" si="3"/>
        <v>#DIV/0!</v>
      </c>
      <c r="F27" s="130"/>
      <c r="G27" s="130"/>
      <c r="H27" s="224"/>
      <c r="I27" s="224"/>
      <c r="J27" s="224"/>
      <c r="K27" s="224"/>
      <c r="L27" s="224"/>
      <c r="M27" s="224"/>
      <c r="N27" s="224"/>
      <c r="O27" s="224"/>
      <c r="P27" s="224"/>
      <c r="Q27" s="224"/>
      <c r="R27" s="224"/>
      <c r="S27" s="224"/>
    </row>
    <row r="28" spans="1:19" s="136" customFormat="1" ht="13.9" customHeight="1" x14ac:dyDescent="0.25">
      <c r="A28" s="133" t="s">
        <v>77</v>
      </c>
      <c r="B28" s="229">
        <f t="shared" si="2"/>
        <v>0</v>
      </c>
      <c r="C28" s="184">
        <f>C8+(C18*'Form 1'!$K$21)</f>
        <v>0</v>
      </c>
      <c r="D28" s="184">
        <f>D8+(D18*'Form 1'!$K$21)</f>
        <v>0</v>
      </c>
      <c r="E28" s="230" t="e">
        <f t="shared" si="3"/>
        <v>#DIV/0!</v>
      </c>
      <c r="F28" s="130"/>
      <c r="G28" s="130"/>
      <c r="H28" s="224"/>
      <c r="I28" s="224"/>
      <c r="J28" s="224"/>
      <c r="K28" s="224"/>
      <c r="L28" s="224"/>
      <c r="M28" s="224"/>
      <c r="N28" s="224"/>
      <c r="O28" s="224"/>
      <c r="P28" s="224"/>
      <c r="Q28" s="224"/>
      <c r="R28" s="224"/>
      <c r="S28" s="224"/>
    </row>
    <row r="29" spans="1:19" s="136" customFormat="1" ht="13.9" customHeight="1" x14ac:dyDescent="0.25">
      <c r="A29" s="133" t="s">
        <v>78</v>
      </c>
      <c r="B29" s="227">
        <f t="shared" si="2"/>
        <v>0</v>
      </c>
      <c r="C29" s="184" t="e">
        <f>C9+(C19*'Form 1'!$K$21)</f>
        <v>#VALUE!</v>
      </c>
      <c r="D29" s="184" t="e">
        <f>D9+(D19*'Form 1'!$K$21)</f>
        <v>#VALUE!</v>
      </c>
      <c r="E29" s="228" t="e">
        <f t="shared" si="3"/>
        <v>#VALUE!</v>
      </c>
      <c r="F29" s="130"/>
      <c r="G29" s="130"/>
      <c r="H29" s="224"/>
      <c r="I29" s="224"/>
      <c r="J29" s="224"/>
      <c r="K29" s="224"/>
      <c r="L29" s="224"/>
      <c r="M29" s="224"/>
      <c r="N29" s="224"/>
      <c r="O29" s="224"/>
      <c r="P29" s="224"/>
      <c r="Q29" s="224"/>
      <c r="R29" s="224"/>
      <c r="S29" s="224"/>
    </row>
    <row r="30" spans="1:19" s="136" customFormat="1" ht="13.9" customHeight="1" x14ac:dyDescent="0.25">
      <c r="A30" s="133" t="s">
        <v>79</v>
      </c>
      <c r="B30" s="229">
        <f t="shared" si="2"/>
        <v>0</v>
      </c>
      <c r="C30" s="184" t="e">
        <f>C10+(C20*'Form 1'!$K$21)</f>
        <v>#VALUE!</v>
      </c>
      <c r="D30" s="184" t="e">
        <f>D10+(D20*'Form 1'!$K$21)</f>
        <v>#VALUE!</v>
      </c>
      <c r="E30" s="230" t="e">
        <f t="shared" si="3"/>
        <v>#VALUE!</v>
      </c>
      <c r="F30" s="130"/>
      <c r="G30" s="130"/>
      <c r="H30" s="224"/>
      <c r="I30" s="224"/>
      <c r="J30" s="224"/>
      <c r="K30" s="224"/>
      <c r="L30" s="224"/>
      <c r="M30" s="224"/>
      <c r="N30" s="224"/>
      <c r="O30" s="224"/>
      <c r="P30" s="224"/>
      <c r="Q30" s="224"/>
      <c r="R30" s="224"/>
      <c r="S30" s="224"/>
    </row>
    <row r="31" spans="1:19" s="136" customFormat="1" ht="13.15" customHeight="1" thickBot="1" x14ac:dyDescent="0.3">
      <c r="A31" s="124" t="s">
        <v>80</v>
      </c>
      <c r="B31" s="226">
        <f>SUM(B25:B30)</f>
        <v>0</v>
      </c>
      <c r="C31" s="231" t="e">
        <f>SUM(C25:C30)</f>
        <v>#VALUE!</v>
      </c>
      <c r="D31" s="181" t="e">
        <f>SUM(D25:D30)</f>
        <v>#VALUE!</v>
      </c>
      <c r="E31" s="232" t="e">
        <f t="shared" si="3"/>
        <v>#VALUE!</v>
      </c>
      <c r="F31" s="130"/>
      <c r="G31" s="130"/>
      <c r="H31" s="224"/>
      <c r="I31" s="224"/>
      <c r="J31" s="224"/>
      <c r="K31" s="224"/>
      <c r="L31" s="224"/>
      <c r="M31" s="224"/>
      <c r="N31" s="224"/>
      <c r="O31" s="224"/>
      <c r="P31" s="224"/>
      <c r="Q31" s="224"/>
      <c r="R31" s="224"/>
      <c r="S31" s="224"/>
    </row>
    <row r="32" spans="1:19" x14ac:dyDescent="0.25">
      <c r="A32" s="172"/>
      <c r="B32" s="172"/>
      <c r="C32" s="172"/>
      <c r="D32" s="172"/>
      <c r="E32" s="172"/>
      <c r="F32" s="172"/>
      <c r="G32" s="172"/>
      <c r="H32" s="172"/>
      <c r="I32" s="172"/>
      <c r="J32" s="172"/>
      <c r="K32" s="172"/>
      <c r="L32" s="172"/>
      <c r="M32" s="172"/>
      <c r="N32" s="172"/>
      <c r="O32" s="172"/>
      <c r="P32" s="172"/>
      <c r="Q32" s="172"/>
      <c r="R32" s="172"/>
      <c r="S32" s="172"/>
    </row>
    <row r="33" spans="1:19" x14ac:dyDescent="0.25">
      <c r="A33" s="172"/>
      <c r="B33" s="172"/>
      <c r="C33" s="172"/>
      <c r="D33" s="172"/>
      <c r="E33" s="172"/>
      <c r="F33" s="172"/>
      <c r="G33" s="172"/>
      <c r="H33" s="172"/>
      <c r="I33" s="172"/>
      <c r="J33" s="172"/>
      <c r="K33" s="172"/>
      <c r="L33" s="172"/>
      <c r="M33" s="172"/>
      <c r="N33" s="172"/>
      <c r="O33" s="172"/>
      <c r="P33" s="172"/>
      <c r="Q33" s="172"/>
      <c r="R33" s="172"/>
      <c r="S33" s="172"/>
    </row>
    <row r="34" spans="1:19" x14ac:dyDescent="0.25">
      <c r="A34" s="172"/>
      <c r="B34" s="172"/>
      <c r="C34" s="172"/>
      <c r="D34" s="172"/>
      <c r="E34" s="172"/>
      <c r="F34" s="172"/>
      <c r="G34" s="172"/>
      <c r="H34" s="172"/>
      <c r="I34" s="172"/>
      <c r="J34" s="172"/>
      <c r="K34" s="172"/>
      <c r="L34" s="172"/>
      <c r="M34" s="172"/>
      <c r="N34" s="172"/>
      <c r="O34" s="172"/>
      <c r="P34" s="172"/>
      <c r="Q34" s="172"/>
      <c r="R34" s="172"/>
      <c r="S34" s="172"/>
    </row>
    <row r="35" spans="1:19" x14ac:dyDescent="0.25">
      <c r="A35" s="172"/>
      <c r="B35" s="172"/>
      <c r="C35" s="172"/>
      <c r="D35" s="172"/>
      <c r="E35" s="172"/>
      <c r="F35" s="172"/>
      <c r="G35" s="172"/>
      <c r="H35" s="172"/>
      <c r="I35" s="172"/>
      <c r="J35" s="172"/>
      <c r="K35" s="172"/>
      <c r="L35" s="172"/>
      <c r="M35" s="172"/>
      <c r="N35" s="172"/>
      <c r="O35" s="172"/>
      <c r="P35" s="172"/>
      <c r="Q35" s="172"/>
      <c r="R35" s="172"/>
      <c r="S35" s="172"/>
    </row>
    <row r="36" spans="1:19" x14ac:dyDescent="0.25">
      <c r="A36" s="172"/>
      <c r="B36" s="172"/>
      <c r="C36" s="172"/>
      <c r="D36" s="172"/>
      <c r="E36" s="172"/>
      <c r="F36" s="172"/>
      <c r="G36" s="172"/>
      <c r="H36" s="172"/>
      <c r="I36" s="172"/>
      <c r="J36" s="172"/>
      <c r="K36" s="172"/>
      <c r="L36" s="172"/>
      <c r="M36" s="172"/>
      <c r="N36" s="172"/>
      <c r="O36" s="172"/>
      <c r="P36" s="172"/>
      <c r="Q36" s="172"/>
      <c r="R36" s="172"/>
      <c r="S36" s="172"/>
    </row>
  </sheetData>
  <sheetProtection algorithmName="SHA-512" hashValue="NnX67zz+kwQQhc8SafuWgPHWuoS3XdYRwkWL4n82oqGX/7j0tXstsuqj46G+07bXms4JSncoKF/fYZxhrRcSMg==" saltValue="6QvbBMAGylN4zB+ZxnXogA==" spinCount="100000" sheet="1" objects="1" scenarios="1"/>
  <mergeCells count="4">
    <mergeCell ref="C3:D3"/>
    <mergeCell ref="C13:D13"/>
    <mergeCell ref="C23:D23"/>
    <mergeCell ref="B1: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workbookViewId="0">
      <selection sqref="A1:J1"/>
    </sheetView>
  </sheetViews>
  <sheetFormatPr defaultColWidth="8.7109375" defaultRowHeight="15" x14ac:dyDescent="0.25"/>
  <cols>
    <col min="1" max="1" width="20.140625" bestFit="1" customWidth="1"/>
    <col min="2" max="2" width="7.42578125" bestFit="1" customWidth="1"/>
    <col min="3" max="3" width="11.7109375" customWidth="1"/>
    <col min="4" max="4" width="12.7109375" customWidth="1"/>
    <col min="5" max="6" width="10.140625" customWidth="1"/>
    <col min="8" max="9" width="11.7109375" customWidth="1"/>
  </cols>
  <sheetData>
    <row r="1" spans="1:10" ht="18.75" thickBot="1" x14ac:dyDescent="0.3">
      <c r="A1" s="318" t="s">
        <v>102</v>
      </c>
      <c r="B1" s="318"/>
      <c r="C1" s="318"/>
      <c r="D1" s="318"/>
      <c r="E1" s="318"/>
      <c r="F1" s="318"/>
      <c r="G1" s="318"/>
      <c r="H1" s="318"/>
      <c r="I1" s="318"/>
      <c r="J1" s="318"/>
    </row>
    <row r="2" spans="1:10" ht="49.15" customHeight="1" thickBot="1" x14ac:dyDescent="0.3">
      <c r="A2" s="121" t="s">
        <v>67</v>
      </c>
      <c r="B2" s="319" t="s">
        <v>103</v>
      </c>
      <c r="C2" s="319"/>
      <c r="D2" s="319"/>
      <c r="E2" s="319"/>
      <c r="F2" s="319"/>
      <c r="G2" s="87" t="s">
        <v>104</v>
      </c>
      <c r="H2" s="319" t="s">
        <v>105</v>
      </c>
      <c r="I2" s="319"/>
      <c r="J2" s="319"/>
    </row>
    <row r="3" spans="1:10" ht="39" thickBot="1" x14ac:dyDescent="0.3">
      <c r="A3" s="88" t="s">
        <v>106</v>
      </c>
      <c r="B3" s="89" t="s">
        <v>107</v>
      </c>
      <c r="C3" s="89" t="s">
        <v>108</v>
      </c>
      <c r="D3" s="89" t="s">
        <v>109</v>
      </c>
      <c r="E3" s="89" t="s">
        <v>110</v>
      </c>
      <c r="F3" s="90" t="s">
        <v>111</v>
      </c>
      <c r="G3" s="89" t="s">
        <v>112</v>
      </c>
      <c r="H3" s="89" t="s">
        <v>182</v>
      </c>
      <c r="I3" s="89" t="s">
        <v>183</v>
      </c>
      <c r="J3" s="89" t="s">
        <v>113</v>
      </c>
    </row>
    <row r="4" spans="1:10" x14ac:dyDescent="0.25">
      <c r="A4" s="91" t="s">
        <v>74</v>
      </c>
      <c r="B4" s="92">
        <f>'Form 2'!B7+'Form 2'!G7</f>
        <v>101</v>
      </c>
      <c r="C4" s="93" t="str">
        <f>IF((SUM('Form 2'!D7:F7)+SUM('Form 2'!I7:K7))-B4=0,"OK","ERROR")</f>
        <v>OK</v>
      </c>
      <c r="D4" s="93">
        <f>IF('Form 2'!B7=0,"",'Form 2'!C7/'Form 2'!B7)</f>
        <v>108144.8075</v>
      </c>
      <c r="E4" s="93">
        <f>IF('Form 2'!G7=0,"",'Form 2'!H7/'Form 2'!G7)</f>
        <v>99911.856896551733</v>
      </c>
      <c r="F4" s="94">
        <f>'Form 2'!C7+'Form 2'!H7</f>
        <v>10683869.99</v>
      </c>
      <c r="G4" s="221"/>
      <c r="H4" s="95">
        <f>'Form 4'!C6/'Form 4'!B6</f>
        <v>106482.12</v>
      </c>
      <c r="I4" s="93">
        <f>'Form 4'!D6/'Form 4'!B6</f>
        <v>105460.1029787234</v>
      </c>
      <c r="J4" s="96" t="str">
        <f>IF('Form 4'!E6&lt;0,"CHECK",IF('Form 4'!E6&lt;0.16,"OK","CHECK"))</f>
        <v>OK</v>
      </c>
    </row>
    <row r="5" spans="1:10" x14ac:dyDescent="0.25">
      <c r="A5" s="97" t="s">
        <v>75</v>
      </c>
      <c r="B5" s="98">
        <f>'Form 2'!B8+'Form 2'!G8</f>
        <v>101</v>
      </c>
      <c r="C5" s="99" t="str">
        <f>IF((SUM('Form 2'!D8:F8)+SUM('Form 2'!I8:K8))-B5=0,"OK","ERROR")</f>
        <v>OK</v>
      </c>
      <c r="D5" s="99">
        <f>IF('Form 2'!B8=0,"",'Form 2'!C8/'Form 2'!B8)</f>
        <v>82067.024423076917</v>
      </c>
      <c r="E5" s="99">
        <f>IF('Form 2'!G8=0,"",'Form 2'!H8/'Form 2'!G8)</f>
        <v>75436.871428571438</v>
      </c>
      <c r="F5" s="100">
        <f>'Form 2'!C8+'Form 2'!H8</f>
        <v>7963891.9699999997</v>
      </c>
      <c r="G5" s="222"/>
      <c r="H5" s="101">
        <f>'Form 4'!C7/'Form 4'!B7</f>
        <v>79587.301473684201</v>
      </c>
      <c r="I5" s="99">
        <f>'Form 4'!D7/'Form 4'!B7</f>
        <v>78313.493789473679</v>
      </c>
      <c r="J5" s="102" t="str">
        <f>IF('Form 4'!E7&lt;0,"CHECK",IF('Form 4'!E7&lt;0.16,"OK","CHECK"))</f>
        <v>OK</v>
      </c>
    </row>
    <row r="6" spans="1:10" x14ac:dyDescent="0.25">
      <c r="A6" s="97" t="s">
        <v>76</v>
      </c>
      <c r="B6" s="98">
        <f>'Form 2'!B9+'Form 2'!G9</f>
        <v>94</v>
      </c>
      <c r="C6" s="99" t="str">
        <f>IF((SUM('Form 2'!D9:F9)+SUM('Form 2'!I9:K9))-B6=0,"OK","ERROR")</f>
        <v>OK</v>
      </c>
      <c r="D6" s="99">
        <f>IF('Form 2'!B9=0,"",'Form 2'!C9/'Form 2'!B9)</f>
        <v>68845.635294117645</v>
      </c>
      <c r="E6" s="99">
        <f>IF('Form 2'!G9=0,"",'Form 2'!H9/'Form 2'!G9)</f>
        <v>69110.442093023245</v>
      </c>
      <c r="F6" s="100">
        <f>'Form 2'!C9+'Form 2'!H9</f>
        <v>6482876.4100000001</v>
      </c>
      <c r="G6" s="222"/>
      <c r="H6" s="101">
        <f>'Form 4'!C8/'Form 4'!B8</f>
        <v>69187.568181818177</v>
      </c>
      <c r="I6" s="99">
        <f>'Form 4'!D8/'Form 4'!B8</f>
        <v>68210.515681818186</v>
      </c>
      <c r="J6" s="102" t="str">
        <f>IF('Form 4'!E8&lt;0,"CHECK",IF('Form 4'!E8&lt;0.16,"OK","CHECK"))</f>
        <v>OK</v>
      </c>
    </row>
    <row r="7" spans="1:10" x14ac:dyDescent="0.25">
      <c r="A7" s="97" t="s">
        <v>77</v>
      </c>
      <c r="B7" s="98">
        <f>'Form 2'!B10+'Form 2'!G10</f>
        <v>51</v>
      </c>
      <c r="C7" s="99" t="str">
        <f>IF((SUM('Form 2'!D10:F10)+SUM('Form 2'!I10:K10))-B7=0,"OK","ERROR")</f>
        <v>OK</v>
      </c>
      <c r="D7" s="99">
        <f>IF('Form 2'!B10=0,"",'Form 2'!C10/'Form 2'!B10)</f>
        <v>49841.453333333331</v>
      </c>
      <c r="E7" s="99">
        <f>IF('Form 2'!G10=0,"",'Form 2'!H10/'Form 2'!G10)</f>
        <v>56728.607407407406</v>
      </c>
      <c r="F7" s="100">
        <f>'Form 2'!C10+'Form 2'!H10</f>
        <v>2727867.28</v>
      </c>
      <c r="G7" s="222"/>
      <c r="H7" s="101">
        <f>'Form 4'!C9/'Form 4'!B9</f>
        <v>59594.25615384616</v>
      </c>
      <c r="I7" s="99">
        <f>'Form 4'!D9/'Form 4'!B9</f>
        <v>58624.232307692306</v>
      </c>
      <c r="J7" s="102" t="str">
        <f>IF('Form 4'!E9&lt;0,"CHECK",IF('Form 4'!E9&lt;0.16,"OK","CHECK"))</f>
        <v>OK</v>
      </c>
    </row>
    <row r="8" spans="1:10" x14ac:dyDescent="0.25">
      <c r="A8" s="97" t="s">
        <v>78</v>
      </c>
      <c r="B8" s="98">
        <f>'Form 2'!B11+'Form 2'!G11</f>
        <v>0</v>
      </c>
      <c r="C8" s="99" t="str">
        <f>IF((SUM('Form 2'!D11:F11)+SUM('Form 2'!I11:K11))-B8=0,"OK","ERROR")</f>
        <v>OK</v>
      </c>
      <c r="D8" s="99" t="str">
        <f>IF('Form 2'!B11=0,"",'Form 2'!C11/'Form 2'!B11)</f>
        <v/>
      </c>
      <c r="E8" s="99" t="str">
        <f>IF('Form 2'!G11=0,"",'Form 2'!H11/'Form 2'!G11)</f>
        <v/>
      </c>
      <c r="F8" s="100">
        <f>'Form 2'!C11+'Form 2'!H11</f>
        <v>0</v>
      </c>
      <c r="G8" s="222"/>
      <c r="H8" s="101" t="e">
        <f>'Form 4'!C10/'Form 4'!B10</f>
        <v>#DIV/0!</v>
      </c>
      <c r="I8" s="99" t="e">
        <f>'Form 4'!D10/'Form 4'!B10</f>
        <v>#DIV/0!</v>
      </c>
      <c r="J8" s="102" t="str">
        <f>IF('Form 4'!E10&lt;0,"CHECK",IF('Form 4'!E10&lt;0.16,"OK","CHECK"))</f>
        <v>OK</v>
      </c>
    </row>
    <row r="9" spans="1:10" x14ac:dyDescent="0.25">
      <c r="A9" s="97" t="s">
        <v>79</v>
      </c>
      <c r="B9" s="98">
        <f>'Form 2'!B12+'Form 2'!G12</f>
        <v>0</v>
      </c>
      <c r="C9" s="99" t="str">
        <f>IF((SUM('Form 2'!D12:F12)+SUM('Form 2'!I12:K12))-B9=0,"OK","ERROR")</f>
        <v>OK</v>
      </c>
      <c r="D9" s="99" t="str">
        <f>IF('Form 2'!B12=0,"",'Form 2'!C12/'Form 2'!B12)</f>
        <v/>
      </c>
      <c r="E9" s="99" t="str">
        <f>IF('Form 2'!G12=0,"",'Form 2'!H12/'Form 2'!G12)</f>
        <v/>
      </c>
      <c r="F9" s="100">
        <f>'Form 2'!C12+'Form 2'!H12</f>
        <v>0</v>
      </c>
      <c r="G9" s="222"/>
      <c r="H9" s="101" t="e">
        <f>'Form 4'!C11/'Form 4'!B11</f>
        <v>#DIV/0!</v>
      </c>
      <c r="I9" s="99" t="e">
        <f>'Form 4'!D11/'Form 4'!B11</f>
        <v>#DIV/0!</v>
      </c>
      <c r="J9" s="102" t="str">
        <f>IF('Form 4'!E11&lt;0,"CHECK",IF('Form 4'!E11&lt;0.16,"OK","CHECK"))</f>
        <v>OK</v>
      </c>
    </row>
    <row r="10" spans="1:10" ht="15.75" thickBot="1" x14ac:dyDescent="0.3">
      <c r="A10" s="103" t="s">
        <v>80</v>
      </c>
      <c r="B10" s="104">
        <f>'Form 2'!B13+'Form 2'!G13</f>
        <v>347</v>
      </c>
      <c r="C10" s="105" t="str">
        <f>IF((SUM('Form 2'!D13:F13)+SUM('Form 2'!I13:K13))-B10=0,"OK","ERROR")</f>
        <v>OK</v>
      </c>
      <c r="D10" s="105">
        <f>IF('Form 2'!B13=0,"",'Form 2'!C13/'Form 2'!B13)</f>
        <v>84227.30497487438</v>
      </c>
      <c r="E10" s="105">
        <f>IF('Form 2'!G13=0,"",'Form 2'!H13/'Form 2'!G13)</f>
        <v>74981.567297297297</v>
      </c>
      <c r="F10" s="106">
        <f>'Form 2'!C13+'Form 2'!H13</f>
        <v>27858505.650000002</v>
      </c>
      <c r="G10" s="220" t="str">
        <f>IF('Form 3'!C9&gt;B10,"CHECK",IF(AND('Form 3'!B9&gt;0,'Form 3'!C9=0),"CHECK","OK"))</f>
        <v>OK</v>
      </c>
      <c r="H10" s="107">
        <f>'Form 4'!C12/'Form 4'!B12</f>
        <v>82224.034525316441</v>
      </c>
      <c r="I10" s="105">
        <f>'Form 4'!D12/'Form 4'!B12</f>
        <v>81145.259588607587</v>
      </c>
      <c r="J10" s="108" t="str">
        <f>IF('Form 4'!E12&lt;0,"CHECK",IF('Form 4'!E12&lt;0.16,"OK","CHECK"))</f>
        <v>OK</v>
      </c>
    </row>
    <row r="11" spans="1:10" ht="15.75" thickBot="1" x14ac:dyDescent="0.3">
      <c r="A11" s="109" t="s">
        <v>114</v>
      </c>
      <c r="B11" s="110"/>
      <c r="C11" s="111"/>
      <c r="D11" s="111"/>
      <c r="E11" s="111"/>
      <c r="F11" s="112"/>
      <c r="G11" s="113"/>
      <c r="H11" s="110"/>
      <c r="I11" s="42"/>
      <c r="J11" s="42"/>
    </row>
    <row r="12" spans="1:10" x14ac:dyDescent="0.25">
      <c r="A12" s="91" t="s">
        <v>74</v>
      </c>
      <c r="B12" s="92">
        <f>'Form 2'!B15+'Form 2'!G15</f>
        <v>59</v>
      </c>
      <c r="C12" s="93" t="str">
        <f>IF((SUM('Form 2'!D15:F15)+SUM('Form 2'!I15:K15))-B12=0,"OK","ERROR")</f>
        <v>OK</v>
      </c>
      <c r="D12" s="93">
        <f>IF('Form 2'!B15=0,"",'Form 2'!C15/'Form 2'!B15)</f>
        <v>119430.89894736842</v>
      </c>
      <c r="E12" s="93">
        <f>IF('Form 2'!G15=0,"",'Form 2'!H15/'Form 2'!G15)</f>
        <v>129174.22714285714</v>
      </c>
      <c r="F12" s="94">
        <f>'Form 2'!C15+'Form 2'!H15</f>
        <v>7251032.9299999997</v>
      </c>
      <c r="G12" s="221"/>
      <c r="H12" s="95">
        <f>'Form 4'!C16/'Form 4'!B16</f>
        <v>121546.81428571428</v>
      </c>
      <c r="I12" s="93">
        <f>'Form 4'!D16/'Form 4'!B16</f>
        <v>120174.01982142858</v>
      </c>
      <c r="J12" s="96" t="str">
        <f>IF('Form 4'!E16&lt;0,"CHECK",IF('Form 4'!E16&lt;0.16,"OK","CHECK"))</f>
        <v>OK</v>
      </c>
    </row>
    <row r="13" spans="1:10" x14ac:dyDescent="0.25">
      <c r="A13" s="97" t="s">
        <v>75</v>
      </c>
      <c r="B13" s="98">
        <f>'Form 2'!B16+'Form 2'!G16</f>
        <v>60</v>
      </c>
      <c r="C13" s="99" t="str">
        <f>IF((SUM('Form 2'!D16:F16)+SUM('Form 2'!I16:K16))-B13=0,"OK","ERROR")</f>
        <v>OK</v>
      </c>
      <c r="D13" s="99">
        <f>IF('Form 2'!B16=0,"",'Form 2'!C16/'Form 2'!B16)</f>
        <v>99804.837500000009</v>
      </c>
      <c r="E13" s="99">
        <f>IF('Form 2'!G16=0,"",'Form 2'!H16/'Form 2'!G16)</f>
        <v>102228.82124999999</v>
      </c>
      <c r="F13" s="100">
        <f>'Form 2'!C16+'Form 2'!H16</f>
        <v>6065857.7300000004</v>
      </c>
      <c r="G13" s="222"/>
      <c r="H13" s="101">
        <f>'Form 4'!C17/'Form 4'!B17</f>
        <v>104124.2106122449</v>
      </c>
      <c r="I13" s="99">
        <f>'Form 4'!D17/'Form 4'!B17</f>
        <v>102629.31163265306</v>
      </c>
      <c r="J13" s="102" t="str">
        <f>IF('Form 4'!E17&lt;0,"CHECK",IF('Form 4'!E17&lt;0.16,"OK","CHECK"))</f>
        <v>OK</v>
      </c>
    </row>
    <row r="14" spans="1:10" x14ac:dyDescent="0.25">
      <c r="A14" s="97" t="s">
        <v>76</v>
      </c>
      <c r="B14" s="98">
        <f>'Form 2'!B17+'Form 2'!G17</f>
        <v>51</v>
      </c>
      <c r="C14" s="99" t="str">
        <f>IF((SUM('Form 2'!D17:F17)+SUM('Form 2'!I17:K17))-B14=0,"OK","ERROR")</f>
        <v>OK</v>
      </c>
      <c r="D14" s="99">
        <f>IF('Form 2'!B17=0,"",'Form 2'!C17/'Form 2'!B17)</f>
        <v>84297.977058823541</v>
      </c>
      <c r="E14" s="99">
        <f>IF('Form 2'!G17=0,"",'Form 2'!H17/'Form 2'!G17)</f>
        <v>87377.782058823519</v>
      </c>
      <c r="F14" s="100">
        <f>'Form 2'!C17+'Form 2'!H17</f>
        <v>4403910.2</v>
      </c>
      <c r="G14" s="222"/>
      <c r="H14" s="101">
        <f>'Form 4'!C18/'Form 4'!B18</f>
        <v>85987.170652173911</v>
      </c>
      <c r="I14" s="99">
        <f>'Form 4'!D18/'Form 4'!B18</f>
        <v>86103.714565217393</v>
      </c>
      <c r="J14" s="102" t="str">
        <f>IF('Form 4'!E18&lt;0,"CHECK",IF('Form 4'!E18&lt;0.16,"OK","CHECK"))</f>
        <v>CHECK</v>
      </c>
    </row>
    <row r="15" spans="1:10" x14ac:dyDescent="0.25">
      <c r="A15" s="97" t="s">
        <v>77</v>
      </c>
      <c r="B15" s="98">
        <f>'Form 2'!B18+'Form 2'!G18</f>
        <v>32</v>
      </c>
      <c r="C15" s="99" t="str">
        <f>IF((SUM('Form 2'!D18:F18)+SUM('Form 2'!I18:K18))-B15=0,"OK","ERROR")</f>
        <v>OK</v>
      </c>
      <c r="D15" s="99">
        <f>IF('Form 2'!B18=0,"",'Form 2'!C18/'Form 2'!B18)</f>
        <v>76142.397777777776</v>
      </c>
      <c r="E15" s="99">
        <f>IF('Form 2'!G18=0,"",'Form 2'!H18/'Form 2'!G18)</f>
        <v>82301.89347826087</v>
      </c>
      <c r="F15" s="100">
        <f>'Form 2'!C18+'Form 2'!H18</f>
        <v>2578225.13</v>
      </c>
      <c r="G15" s="222"/>
      <c r="H15" s="101">
        <f>'Form 4'!C19/'Form 4'!B19</f>
        <v>81067.420800000007</v>
      </c>
      <c r="I15" s="99">
        <f>'Form 4'!D19/'Form 4'!B19</f>
        <v>79825.736799999999</v>
      </c>
      <c r="J15" s="102" t="str">
        <f>IF('Form 4'!E19&lt;0,"CHECK",IF('Form 4'!E19&lt;0.16,"OK","CHECK"))</f>
        <v>OK</v>
      </c>
    </row>
    <row r="16" spans="1:10" x14ac:dyDescent="0.25">
      <c r="A16" s="97" t="s">
        <v>78</v>
      </c>
      <c r="B16" s="98">
        <f>'Form 2'!B19+'Form 2'!G19</f>
        <v>0</v>
      </c>
      <c r="C16" s="99" t="str">
        <f>IF((SUM('Form 2'!D19:F19)+SUM('Form 2'!I19:K19))-B16=0,"OK","ERROR")</f>
        <v>OK</v>
      </c>
      <c r="D16" s="99" t="str">
        <f>IF('Form 2'!B19=0,"",'Form 2'!C19/'Form 2'!B19)</f>
        <v/>
      </c>
      <c r="E16" s="99" t="str">
        <f>IF('Form 2'!G19=0,"",'Form 2'!H19/'Form 2'!G19)</f>
        <v/>
      </c>
      <c r="F16" s="100">
        <f>'Form 2'!C19+'Form 2'!H19</f>
        <v>0</v>
      </c>
      <c r="G16" s="222"/>
      <c r="H16" s="101" t="e">
        <f>'Form 4'!C20/'Form 4'!B20</f>
        <v>#DIV/0!</v>
      </c>
      <c r="I16" s="99" t="e">
        <f>'Form 4'!D20/'Form 4'!B20</f>
        <v>#DIV/0!</v>
      </c>
      <c r="J16" s="102" t="str">
        <f>IF('Form 4'!E20&lt;0,"CHECK",IF('Form 4'!E20&lt;0.16,"OK","CHECK"))</f>
        <v>OK</v>
      </c>
    </row>
    <row r="17" spans="1:10" x14ac:dyDescent="0.25">
      <c r="A17" s="97" t="s">
        <v>79</v>
      </c>
      <c r="B17" s="98">
        <f>'Form 2'!B20+'Form 2'!G20</f>
        <v>0</v>
      </c>
      <c r="C17" s="99" t="str">
        <f>IF((SUM('Form 2'!D20:F20)+SUM('Form 2'!I20:K20))-B17=0,"OK","ERROR")</f>
        <v>OK</v>
      </c>
      <c r="D17" s="99" t="str">
        <f>IF('Form 2'!B20=0,"",'Form 2'!C20/'Form 2'!B20)</f>
        <v/>
      </c>
      <c r="E17" s="99" t="str">
        <f>IF('Form 2'!G20=0,"",'Form 2'!H20/'Form 2'!G20)</f>
        <v/>
      </c>
      <c r="F17" s="100">
        <f>'Form 2'!C20+'Form 2'!H20</f>
        <v>0</v>
      </c>
      <c r="G17" s="222"/>
      <c r="H17" s="101" t="e">
        <f>'Form 4'!C21/'Form 4'!B21</f>
        <v>#DIV/0!</v>
      </c>
      <c r="I17" s="99" t="e">
        <f>'Form 4'!D21/'Form 4'!B21</f>
        <v>#DIV/0!</v>
      </c>
      <c r="J17" s="102" t="str">
        <f>IF('Form 4'!E21&lt;0,"CHECK",IF('Form 4'!E21&lt;0.16,"OK","CHECK"))</f>
        <v>OK</v>
      </c>
    </row>
    <row r="18" spans="1:10" ht="15.75" thickBot="1" x14ac:dyDescent="0.3">
      <c r="A18" s="103" t="s">
        <v>80</v>
      </c>
      <c r="B18" s="104">
        <f>'Form 2'!B21+'Form 2'!G21</f>
        <v>202</v>
      </c>
      <c r="C18" s="105" t="str">
        <f>IF((SUM('Form 2'!D21:F21)+SUM('Form 2'!I21:K21))-B18=0,"OK","ERROR")</f>
        <v>OK</v>
      </c>
      <c r="D18" s="105">
        <f>IF('Form 2'!B21=0,"",'Form 2'!C21/'Form 2'!B21)</f>
        <v>102731.05217391305</v>
      </c>
      <c r="E18" s="105">
        <f>IF('Form 2'!G21=0,"",'Form 2'!H21/'Form 2'!G21)</f>
        <v>98616.083545454559</v>
      </c>
      <c r="F18" s="106">
        <f>'Form 2'!C21+'Form 2'!H21</f>
        <v>20299025.990000002</v>
      </c>
      <c r="G18" s="220" t="str">
        <f>IF('Form 3'!C14&gt;B18,"CHECK",IF(AND('Form 3'!B14&gt;0,'Form 3'!C14=0),"CHECK","OK"))</f>
        <v>OK</v>
      </c>
      <c r="H18" s="107">
        <f>'Form 4'!C22/'Form 4'!B22</f>
        <v>101652.29142045454</v>
      </c>
      <c r="I18" s="105">
        <f>'Form 4'!D22/'Form 4'!B22</f>
        <v>100653.38448863638</v>
      </c>
      <c r="J18" s="108" t="str">
        <f>IF('Form 4'!E22&lt;0,"CHECK",IF('Form 4'!E22&lt;0.16,"OK","CHECK"))</f>
        <v>OK</v>
      </c>
    </row>
    <row r="19" spans="1:10" ht="15.75" thickBot="1" x14ac:dyDescent="0.3">
      <c r="A19" s="56" t="s">
        <v>115</v>
      </c>
      <c r="B19" s="110"/>
      <c r="C19" s="111"/>
      <c r="D19" s="111"/>
      <c r="E19" s="111"/>
      <c r="F19" s="112"/>
      <c r="G19" s="113"/>
      <c r="H19" s="110"/>
      <c r="I19" s="42"/>
      <c r="J19" s="42"/>
    </row>
    <row r="20" spans="1:10" x14ac:dyDescent="0.25">
      <c r="A20" s="114" t="s">
        <v>74</v>
      </c>
      <c r="B20" s="92">
        <f>'Form 2'!B23+'Form 2'!G23</f>
        <v>160</v>
      </c>
      <c r="C20" s="93" t="str">
        <f>IF((SUM('Form 2'!D23:F23)+SUM('Form 2'!I23:K23))-B20=0,"OK","ERROR")</f>
        <v>OK</v>
      </c>
      <c r="D20" s="93">
        <f>IF('Form 2'!B23=0,"",'Form 2'!C23/'Form 2'!B23)</f>
        <v>104542.19419827209</v>
      </c>
      <c r="E20" s="93">
        <f>IF('Form 2'!G23=0,"",'Form 2'!H23/'Form 2'!G23)</f>
        <v>102337.83869081046</v>
      </c>
      <c r="F20" s="94">
        <f>'Form 2'!C23+'Form 2'!H23</f>
        <v>16616533.296350453</v>
      </c>
      <c r="G20" s="221"/>
      <c r="H20" s="95">
        <f>'Form 4'!C26/'Form 4'!B26</f>
        <v>103855.82210900841</v>
      </c>
      <c r="I20" s="93">
        <f>'Form 4'!D26/'Form 4'!B26</f>
        <v>102796.03179991842</v>
      </c>
      <c r="J20" s="96" t="str">
        <f>IF('Form 4'!E26&lt;0,"CHECK",IF('Form 4'!E26&lt;0.16,"OK","CHECK"))</f>
        <v>OK</v>
      </c>
    </row>
    <row r="21" spans="1:10" x14ac:dyDescent="0.25">
      <c r="A21" s="115" t="s">
        <v>75</v>
      </c>
      <c r="B21" s="98">
        <f>'Form 2'!B24+'Form 2'!G24</f>
        <v>161</v>
      </c>
      <c r="C21" s="99" t="str">
        <f>IF((SUM('Form 2'!D24:F24)+SUM('Form 2'!I24:K24))-B21=0,"OK","ERROR")</f>
        <v>OK</v>
      </c>
      <c r="D21" s="99">
        <f>IF('Form 2'!B24=0,"",'Form 2'!C24/'Form 2'!B24)</f>
        <v>81924.042068118302</v>
      </c>
      <c r="E21" s="99">
        <f>IF('Form 2'!G24=0,"",'Form 2'!H24/'Form 2'!G24)</f>
        <v>78678.310011149908</v>
      </c>
      <c r="F21" s="100">
        <f>'Form 2'!C24+'Form 2'!H24</f>
        <v>12926866.476352606</v>
      </c>
      <c r="G21" s="222"/>
      <c r="H21" s="101">
        <f>'Form 4'!C27/'Form 4'!B27</f>
        <v>81494.638207006297</v>
      </c>
      <c r="I21" s="99">
        <f>'Form 4'!D27/'Form 4'!B27</f>
        <v>80238.085504987001</v>
      </c>
      <c r="J21" s="102" t="str">
        <f>IF('Form 4'!E27&lt;0,"CHECK",IF('Form 4'!E27&lt;0.16,"OK","CHECK"))</f>
        <v>OK</v>
      </c>
    </row>
    <row r="22" spans="1:10" x14ac:dyDescent="0.25">
      <c r="A22" s="115" t="s">
        <v>76</v>
      </c>
      <c r="B22" s="98">
        <f>'Form 2'!B25+'Form 2'!G25</f>
        <v>145</v>
      </c>
      <c r="C22" s="99" t="str">
        <f>IF((SUM('Form 2'!D25:F25)+SUM('Form 2'!I25:K25))-B22=0,"OK","ERROR")</f>
        <v>OK</v>
      </c>
      <c r="D22" s="99">
        <f>IF('Form 2'!B25=0,"",'Form 2'!C25/'Form 2'!B25)</f>
        <v>68876.994505309282</v>
      </c>
      <c r="E22" s="99">
        <f>IF('Form 2'!G25=0,"",'Form 2'!H25/'Form 2'!G25)</f>
        <v>70161.558937356051</v>
      </c>
      <c r="F22" s="100">
        <f>'Form 2'!C25+'Form 2'!H25</f>
        <v>10086075.664537448</v>
      </c>
      <c r="G22" s="222"/>
      <c r="H22" s="101">
        <f>'Form 4'!C28/'Form 4'!B28</f>
        <v>69587.689721791656</v>
      </c>
      <c r="I22" s="99">
        <f>'Form 4'!D28/'Form 4'!B28</f>
        <v>68978.776804559559</v>
      </c>
      <c r="J22" s="102" t="str">
        <f>IF('Form 4'!E28&lt;0,"CHECK",IF('Form 4'!E28&lt;0.16,"OK","CHECK"))</f>
        <v>OK</v>
      </c>
    </row>
    <row r="23" spans="1:10" x14ac:dyDescent="0.25">
      <c r="A23" s="115" t="s">
        <v>77</v>
      </c>
      <c r="B23" s="98">
        <f>'Form 2'!B26+'Form 2'!G26</f>
        <v>83</v>
      </c>
      <c r="C23" s="99" t="str">
        <f>IF((SUM('Form 2'!D26:F26)+SUM('Form 2'!I26:K26))-B23=0,"OK","ERROR")</f>
        <v>OK</v>
      </c>
      <c r="D23" s="99">
        <f>IF('Form 2'!B26=0,"",'Form 2'!C26/'Form 2'!B26)</f>
        <v>53238.782093626149</v>
      </c>
      <c r="E23" s="99">
        <f>IF('Form 2'!G26=0,"",'Form 2'!H26/'Form 2'!G26)</f>
        <v>61608.887909022073</v>
      </c>
      <c r="F23" s="100">
        <f>'Form 2'!C26+'Form 2'!H26</f>
        <v>4837324.2045407668</v>
      </c>
      <c r="G23" s="222"/>
      <c r="H23" s="101">
        <f>'Form 4'!C29/'Form 4'!B29</f>
        <v>62224.581775510611</v>
      </c>
      <c r="I23" s="99">
        <f>'Form 4'!D29/'Form 4'!B29</f>
        <v>61236.628465852395</v>
      </c>
      <c r="J23" s="102" t="str">
        <f>IF('Form 4'!E29&lt;0,"CHECK",IF('Form 4'!E29&lt;0.16,"OK","CHECK"))</f>
        <v>OK</v>
      </c>
    </row>
    <row r="24" spans="1:10" x14ac:dyDescent="0.25">
      <c r="A24" s="115" t="s">
        <v>78</v>
      </c>
      <c r="B24" s="98">
        <f>'Form 2'!B27+'Form 2'!G27</f>
        <v>0</v>
      </c>
      <c r="C24" s="99" t="str">
        <f>IF((SUM('Form 2'!D27:F27)+SUM('Form 2'!I27:K27))-B24=0,"OK","ERROR")</f>
        <v>OK</v>
      </c>
      <c r="D24" s="99" t="str">
        <f>IF('Form 2'!B27=0,"",'Form 2'!C27/'Form 2'!B27)</f>
        <v/>
      </c>
      <c r="E24" s="99" t="str">
        <f>IF('Form 2'!G27=0,"",'Form 2'!H27/'Form 2'!G27)</f>
        <v/>
      </c>
      <c r="F24" s="100">
        <f>'Form 2'!C27+'Form 2'!H27</f>
        <v>0</v>
      </c>
      <c r="G24" s="222"/>
      <c r="H24" s="101" t="e">
        <f>'Form 4'!C30/'Form 4'!B30</f>
        <v>#DIV/0!</v>
      </c>
      <c r="I24" s="99" t="e">
        <f>'Form 4'!D30/'Form 4'!B30</f>
        <v>#DIV/0!</v>
      </c>
      <c r="J24" s="102" t="str">
        <f>IF('Form 4'!E30&lt;0,"CHECK",IF('Form 4'!E30&lt;0.16,"OK","CHECK"))</f>
        <v>OK</v>
      </c>
    </row>
    <row r="25" spans="1:10" x14ac:dyDescent="0.25">
      <c r="A25" s="115" t="s">
        <v>79</v>
      </c>
      <c r="B25" s="98">
        <f>'Form 2'!B28+'Form 2'!G28</f>
        <v>0</v>
      </c>
      <c r="C25" s="99" t="str">
        <f>IF((SUM('Form 2'!D28:F28)+SUM('Form 2'!I28:K28))-B25=0,"OK","ERROR")</f>
        <v>OK</v>
      </c>
      <c r="D25" s="99" t="str">
        <f>IF('Form 2'!B28=0,"",'Form 2'!C28/'Form 2'!B28)</f>
        <v/>
      </c>
      <c r="E25" s="99" t="str">
        <f>IF('Form 2'!G28=0,"",'Form 2'!H28/'Form 2'!G28)</f>
        <v/>
      </c>
      <c r="F25" s="100">
        <f>'Form 2'!C28+'Form 2'!H28</f>
        <v>0</v>
      </c>
      <c r="G25" s="222"/>
      <c r="H25" s="101" t="e">
        <f>'Form 4'!C31/'Form 4'!B31</f>
        <v>#DIV/0!</v>
      </c>
      <c r="I25" s="99" t="e">
        <f>'Form 4'!D31/'Form 4'!B31</f>
        <v>#DIV/0!</v>
      </c>
      <c r="J25" s="102" t="str">
        <f>IF('Form 4'!E31&lt;0,"CHECK",IF('Form 4'!E31&lt;0.16,"OK","CHECK"))</f>
        <v>OK</v>
      </c>
    </row>
    <row r="26" spans="1:10" ht="15.75" thickBot="1" x14ac:dyDescent="0.3">
      <c r="A26" s="116" t="s">
        <v>80</v>
      </c>
      <c r="B26" s="104">
        <f>'Form 2'!B29+'Form 2'!G29</f>
        <v>549</v>
      </c>
      <c r="C26" s="105" t="str">
        <f>IF((SUM('Form 2'!D29:F29)+SUM('Form 2'!I29:K29))-B26=0,"OK","ERROR")</f>
        <v>OK</v>
      </c>
      <c r="D26" s="105">
        <f>IF('Form 2'!B29=0,"",'Form 2'!C29/'Form 2'!B29)</f>
        <v>84172.096779072468</v>
      </c>
      <c r="E26" s="105">
        <f>IF('Form 2'!G29=0,"",'Form 2'!H29/'Form 2'!G29)</f>
        <v>77413.641391748781</v>
      </c>
      <c r="F26" s="106">
        <f>'Form 2'!C29+'Form 2'!H29</f>
        <v>44466799.641781271</v>
      </c>
      <c r="G26" s="220" t="str">
        <f>IF('Form 3'!C18&gt;B26,"CHECK",IF(AND('Form 3'!B18&gt;0,'Form 3'!C18=0),"CHECK","OK"))</f>
        <v>OK</v>
      </c>
      <c r="H26" s="107">
        <f>'Form 4'!C32/'Form 4'!B32</f>
        <v>82562.448931936844</v>
      </c>
      <c r="I26" s="105">
        <f>'Form 4'!D32/'Form 4'!B32</f>
        <v>81577.214220185822</v>
      </c>
      <c r="J26" s="108" t="str">
        <f>IF('Form 4'!E32&lt;0,"CHECK",IF('Form 4'!E32&lt;0.16,"OK","CHECK"))</f>
        <v>OK</v>
      </c>
    </row>
  </sheetData>
  <sheetProtection algorithmName="SHA-512" hashValue="Px+sDVXcQTF1ak4KvqRh9vn0idzd3GrH8bZawyKlgmth2nCWIZtOyxvUVHmoUs1Hhd65gfQS5L9BEPH8rl2NiQ==" saltValue="h4X7Puslr9W3x5rYttveDg==" spinCount="100000" sheet="1" objects="1" scenarios="1"/>
  <mergeCells count="3">
    <mergeCell ref="A1:J1"/>
    <mergeCell ref="B2:F2"/>
    <mergeCell ref="H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L15"/>
  <sheetViews>
    <sheetView workbookViewId="0">
      <selection activeCell="H19" sqref="H19"/>
    </sheetView>
  </sheetViews>
  <sheetFormatPr defaultColWidth="8.7109375" defaultRowHeight="15" x14ac:dyDescent="0.25"/>
  <sheetData>
    <row r="9" spans="3:12" ht="13.9" customHeight="1" x14ac:dyDescent="0.25">
      <c r="C9" s="320" t="s">
        <v>116</v>
      </c>
      <c r="D9" s="320"/>
      <c r="E9" s="320"/>
      <c r="F9" s="320"/>
      <c r="G9" s="320"/>
      <c r="H9" s="320"/>
      <c r="I9" s="320"/>
      <c r="J9" s="320"/>
      <c r="K9" s="320"/>
      <c r="L9" s="320"/>
    </row>
    <row r="10" spans="3:12" x14ac:dyDescent="0.25">
      <c r="C10" s="321"/>
      <c r="D10" s="321"/>
      <c r="E10" s="321"/>
      <c r="F10" s="321"/>
      <c r="G10" s="321"/>
      <c r="H10" s="321"/>
      <c r="I10" s="321"/>
      <c r="J10" s="321"/>
      <c r="K10" s="321"/>
      <c r="L10" s="321"/>
    </row>
    <row r="11" spans="3:12" x14ac:dyDescent="0.25">
      <c r="C11" s="321"/>
      <c r="D11" s="321"/>
      <c r="E11" s="321"/>
      <c r="F11" s="321"/>
      <c r="G11" s="321"/>
      <c r="H11" s="321"/>
      <c r="I11" s="321"/>
      <c r="J11" s="321"/>
      <c r="K11" s="321"/>
      <c r="L11" s="321"/>
    </row>
    <row r="12" spans="3:12" x14ac:dyDescent="0.25">
      <c r="C12" s="321"/>
      <c r="D12" s="321"/>
      <c r="E12" s="321"/>
      <c r="F12" s="321"/>
      <c r="G12" s="321"/>
      <c r="H12" s="321"/>
      <c r="I12" s="321"/>
      <c r="J12" s="321"/>
      <c r="K12" s="321"/>
      <c r="L12" s="321"/>
    </row>
    <row r="13" spans="3:12" x14ac:dyDescent="0.25">
      <c r="C13" s="321"/>
      <c r="D13" s="321"/>
      <c r="E13" s="321"/>
      <c r="F13" s="321"/>
      <c r="G13" s="321"/>
      <c r="H13" s="321"/>
      <c r="I13" s="321"/>
      <c r="J13" s="321"/>
      <c r="K13" s="321"/>
      <c r="L13" s="321"/>
    </row>
    <row r="14" spans="3:12" x14ac:dyDescent="0.25">
      <c r="C14" s="321"/>
      <c r="D14" s="321"/>
      <c r="E14" s="321"/>
      <c r="F14" s="321"/>
      <c r="G14" s="321"/>
      <c r="H14" s="321"/>
      <c r="I14" s="321"/>
      <c r="J14" s="321"/>
      <c r="K14" s="321"/>
      <c r="L14" s="321"/>
    </row>
    <row r="15" spans="3:12" x14ac:dyDescent="0.25">
      <c r="C15" s="321"/>
      <c r="D15" s="321"/>
      <c r="E15" s="321"/>
      <c r="F15" s="321"/>
      <c r="G15" s="321"/>
      <c r="H15" s="321"/>
      <c r="I15" s="321"/>
      <c r="J15" s="321"/>
      <c r="K15" s="321"/>
      <c r="L15" s="321"/>
    </row>
  </sheetData>
  <sheetProtection sheet="1" objects="1" scenarios="1" formatCells="0" formatColumns="0" formatRows="0" insertColumns="0" insertRows="0" insertHyperlinks="0" deleteColumns="0" deleteRows="0" sort="0" autoFilter="0" pivotTables="0"/>
  <mergeCells count="1">
    <mergeCell ref="C9:L15"/>
  </mergeCells>
  <pageMargins left="0.7" right="0.7" top="0.75" bottom="0.75" header="0.51180555555600005" footer="0.511805555556000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Form 1</vt:lpstr>
      <vt:lpstr>Form 2</vt:lpstr>
      <vt:lpstr>Form 3</vt:lpstr>
      <vt:lpstr>Form 4</vt:lpstr>
      <vt:lpstr>Form 5</vt:lpstr>
      <vt:lpstr>Form 6</vt:lpstr>
      <vt:lpstr>Form 3 Estimate</vt:lpstr>
      <vt:lpstr>Form 4 Estimate</vt:lpstr>
      <vt:lpstr>Validity Checks</vt:lpstr>
      <vt:lpstr>Macros</vt:lpstr>
      <vt:lpstr>AAUPcategory</vt:lpstr>
      <vt:lpstr>Control</vt:lpstr>
      <vt:lpstr>'Form 1'!Print_Area</vt:lpstr>
      <vt:lpstr>union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LISA LU</cp:lastModifiedBy>
  <dcterms:created xsi:type="dcterms:W3CDTF">2012-09-17T14:37:54Z</dcterms:created>
  <dcterms:modified xsi:type="dcterms:W3CDTF">2020-02-12T21:28:56Z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ContentTypeId">
    <vt:lpwstr>0x010100DBFB64799CBEEF4BAC66292ED4D00166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
    <vt:lpwstr>6D7VEE6MMF3J-15-22</vt:lpwstr>
  </property>
  <property fmtid="{D5CDD505-2E9C-101B-9397-08002B2CF9AE}" pid="11" name="_dlc_DocIdItemGuid">
    <vt:lpwstr>56a43a2a-c256-43a2-b325-19ed7508d1a7</vt:lpwstr>
  </property>
  <property fmtid="{D5CDD505-2E9C-101B-9397-08002B2CF9AE}" pid="12" name="_dlc_DocIdUrl">
    <vt:lpwstr>http://sharepoint/sites/Projects/AAUP/_layouts/DocIdRedir.aspx?ID=6D7VEE6MMF3J-15-22, 6D7VEE6MMF3J-15-22</vt:lpwstr>
  </property>
</Properties>
</file>